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Kundenservice\Kostenrechner Strom Gas Wasser\"/>
    </mc:Choice>
  </mc:AlternateContent>
  <xr:revisionPtr revIDLastSave="0" documentId="8_{DF9A4B6D-1101-4FF0-83D9-C6B5B0E17629}" xr6:coauthVersionLast="47" xr6:coauthVersionMax="47" xr10:uidLastSave="{00000000-0000-0000-0000-000000000000}"/>
  <workbookProtection workbookAlgorithmName="SHA-512" workbookHashValue="6agofXq4otLQXFCNiD/T5G4OLhkmOjG4H8iGqUobUmVO35AoqPF/EUAYkUpqZOUU45rQjvZwXSUAEYB0MFWWPw==" workbookSaltValue="B4Xn/u6XsePVeiQ0fG7xtg==" workbookSpinCount="100000" lockStructure="1"/>
  <bookViews>
    <workbookView xWindow="28680" yWindow="-120" windowWidth="29040" windowHeight="17640" xr2:uid="{00000000-000D-0000-FFFF-FFFF00000000}"/>
  </bookViews>
  <sheets>
    <sheet name="Kalkulation" sheetId="1" r:id="rId1"/>
    <sheet name="Tarife" sheetId="5" state="hidden" r:id="rId2"/>
    <sheet name="Drop Down" sheetId="2" state="hidden" r:id="rId3"/>
    <sheet name="Tabelle3" sheetId="3" r:id="rId4"/>
    <sheet name="Tabelle4 " sheetId="4" r:id="rId5"/>
  </sheets>
  <externalReferences>
    <externalReference r:id="rId6"/>
  </externalReferences>
  <definedNames>
    <definedName name="_xlnm.Print_Area" localSheetId="0">Kalkulation!$A$1:$M$37</definedName>
    <definedName name="Jahr">'Drop Down'!$C$4:$C$5</definedName>
    <definedName name="Nennweite">'Drop Down'!$C$4:$C$8</definedName>
    <definedName name="Periode">'Drop Down'!$A$4:$A$6</definedName>
    <definedName name="Tarifart">'Drop Down'!$B$4:$B$5</definedName>
    <definedName name="Trinkwasser">'Drop Down'!$B$4:$B$5</definedName>
    <definedName name="Wohnort">'Drop Down'!#REF!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B17" i="5"/>
  <c r="C17" i="5" s="1"/>
  <c r="B16" i="5"/>
  <c r="C16" i="5" s="1"/>
  <c r="E10" i="1" l="1"/>
  <c r="H28" i="1" s="1"/>
  <c r="H22" i="1" l="1"/>
  <c r="H18" i="1" l="1"/>
  <c r="H17" i="1"/>
  <c r="H19" i="1"/>
  <c r="A12" i="1" l="1"/>
  <c r="F22" i="1" l="1"/>
  <c r="C24" i="1" l="1"/>
  <c r="C14" i="5" l="1"/>
  <c r="E27" i="1"/>
  <c r="E26" i="1"/>
  <c r="E25" i="1"/>
  <c r="C13" i="5" l="1"/>
  <c r="C12" i="5"/>
  <c r="C11" i="5"/>
  <c r="F26" i="1" s="1"/>
  <c r="A24" i="1"/>
  <c r="E24" i="1" s="1"/>
  <c r="F24" i="1" s="1"/>
  <c r="C9" i="5"/>
  <c r="C8" i="5"/>
  <c r="F27" i="1" l="1"/>
  <c r="A1" i="1" l="1"/>
  <c r="H26" i="1" l="1"/>
  <c r="H27" i="1"/>
  <c r="B5" i="1" l="1"/>
  <c r="H24" i="1" l="1"/>
  <c r="F25" i="1"/>
  <c r="H25" i="1" s="1"/>
  <c r="H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Corinne Hons</author>
  </authors>
  <commentList>
    <comment ref="A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Eingabe
</t>
        </r>
        <r>
          <rPr>
            <sz val="9"/>
            <color indexed="81"/>
            <rFont val="Segoe UI"/>
            <family val="2"/>
          </rPr>
          <t>Empfänger Kostenrechner.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Auswahl</t>
        </r>
        <r>
          <rPr>
            <sz val="9"/>
            <color indexed="81"/>
            <rFont val="Segoe UI"/>
            <family val="2"/>
          </rPr>
          <t xml:space="preserve">
Relevant für die Kalkulation der monatlichen Preiskomponente Grundpreis.</t>
        </r>
      </text>
    </comment>
    <comment ref="F1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Eingabe
</t>
        </r>
        <r>
          <rPr>
            <sz val="9"/>
            <color indexed="81"/>
            <rFont val="Segoe UI"/>
            <family val="2"/>
          </rPr>
          <t>Menge in m</t>
        </r>
        <r>
          <rPr>
            <vertAlign val="superscript"/>
            <sz val="9"/>
            <color indexed="81"/>
            <rFont val="Segoe UI"/>
            <family val="2"/>
          </rPr>
          <t>3</t>
        </r>
        <r>
          <rPr>
            <sz val="9"/>
            <color indexed="81"/>
            <rFont val="Segoe UI"/>
            <family val="2"/>
          </rPr>
          <t xml:space="preserve"> nach gewählter Bezugsperiode. </t>
        </r>
      </text>
    </comment>
    <comment ref="F1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Tarif nach Verbrauchsart.
</t>
        </r>
        <r>
          <rPr>
            <b/>
            <sz val="9"/>
            <color indexed="81"/>
            <rFont val="Segoe UI"/>
            <family val="2"/>
          </rPr>
          <t>Tarife</t>
        </r>
        <r>
          <rPr>
            <sz val="9"/>
            <color indexed="81"/>
            <rFont val="Segoe UI"/>
            <family val="2"/>
          </rPr>
          <t xml:space="preserve">
Trinkwasser
Bauwasser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  <comment ref="F18" authorId="0" shapeId="0" xr:uid="{DFC29837-90F9-43AF-9E73-3F320A161F69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  <comment ref="F19" authorId="0" shapeId="0" xr:uid="{3EADE996-0014-4F04-94BE-E89A28A8A60B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</commentList>
</comments>
</file>

<file path=xl/sharedStrings.xml><?xml version="1.0" encoding="utf-8"?>
<sst xmlns="http://schemas.openxmlformats.org/spreadsheetml/2006/main" count="82" uniqueCount="43">
  <si>
    <t>Alle Preise exklusive MWST.</t>
  </si>
  <si>
    <t>Produkt- und Preisänderungen bleiben vorbehalten.</t>
  </si>
  <si>
    <t>Muster AG, Musterstrasse, 8620 Wetzikon</t>
  </si>
  <si>
    <t>CHF</t>
  </si>
  <si>
    <t>Tarifart</t>
  </si>
  <si>
    <t>Periode</t>
  </si>
  <si>
    <t>Drop Down Menu</t>
  </si>
  <si>
    <t>Tarif</t>
  </si>
  <si>
    <t>Einheit</t>
  </si>
  <si>
    <t>Formelbasis - nicht verändern!</t>
  </si>
  <si>
    <t>Datum</t>
  </si>
  <si>
    <t>Kenngrössen</t>
  </si>
  <si>
    <t>Alle Preise verstehen sich exklusive MWST.</t>
  </si>
  <si>
    <t>Weitere Informationen, Leistungen und Preisbedingungen sind dem entsprechend gültigen Tarifblatt zu entnehmen.</t>
  </si>
  <si>
    <t>Dieser Kostenrechner dient als preisliche Indikation und ist nicht verbindlich.</t>
  </si>
  <si>
    <t>Tarife zu Kostenrechner Trinkwasser</t>
  </si>
  <si>
    <t>Wasser</t>
  </si>
  <si>
    <t>Trinkwasser</t>
  </si>
  <si>
    <r>
      <t>CHF/m</t>
    </r>
    <r>
      <rPr>
        <vertAlign val="superscript"/>
        <sz val="11"/>
        <color theme="1"/>
        <rFont val="Calibri"/>
        <family val="2"/>
        <scheme val="minor"/>
      </rPr>
      <t>3</t>
    </r>
  </si>
  <si>
    <t>Bauwasser</t>
  </si>
  <si>
    <t>Nennweite</t>
  </si>
  <si>
    <t>Grundpreis</t>
  </si>
  <si>
    <t>bis 25 mm</t>
  </si>
  <si>
    <t>32 bis 40 mm</t>
  </si>
  <si>
    <t>über 40 mm</t>
  </si>
  <si>
    <t>Zählergrösse / Nennweite</t>
  </si>
  <si>
    <t>CHF/Monat/Zähler</t>
  </si>
  <si>
    <t>Wasserversorgung</t>
  </si>
  <si>
    <t>nicht vorhanden</t>
  </si>
  <si>
    <t>Nebenzähler 1</t>
  </si>
  <si>
    <t>Nebenzähler 2</t>
  </si>
  <si>
    <t>Hauptzähler</t>
  </si>
  <si>
    <t>CHF/Zähler/Mt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</si>
  <si>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</si>
  <si>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Bezugsperiode</t>
  </si>
  <si>
    <t>Monat</t>
  </si>
  <si>
    <t>Quartal</t>
  </si>
  <si>
    <t>Jahr</t>
  </si>
  <si>
    <r>
      <t>CHF/m</t>
    </r>
    <r>
      <rPr>
        <vertAlign val="superscript"/>
        <sz val="10"/>
        <color theme="1"/>
        <rFont val="Calibri"/>
        <family val="2"/>
        <scheme val="minor"/>
      </rPr>
      <t>3</t>
    </r>
  </si>
  <si>
    <t>Total Wasserkosten exkl. MWST</t>
  </si>
  <si>
    <t>ab 2022</t>
  </si>
  <si>
    <t>Materialmiete</t>
  </si>
  <si>
    <t>Bauwassereinheit (Temporäre Anlage)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</si>
</sst>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0.000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vertAlign val="superscript"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8A8A8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995D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3" borderId="4" xfId="0" applyFill="1" applyBorder="1"/>
    <xf numFmtId="0" fontId="0" fillId="3" borderId="0" xfId="0" applyFill="1"/>
    <xf numFmtId="0" fontId="3" fillId="0" borderId="0" xfId="0" applyFont="1"/>
    <xf numFmtId="0" fontId="3" fillId="4" borderId="0" xfId="0" applyFont="1" applyFill="1"/>
    <xf numFmtId="0" fontId="3" fillId="4" borderId="5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2" fillId="5" borderId="2" xfId="0" applyFont="1" applyFill="1" applyBorder="1"/>
    <xf numFmtId="0" fontId="5" fillId="0" borderId="0" xfId="0" applyFont="1"/>
    <xf numFmtId="0" fontId="9" fillId="7" borderId="0" xfId="0" applyFont="1" applyFill="1"/>
    <xf numFmtId="0" fontId="9" fillId="7" borderId="5" xfId="0" applyFont="1" applyFill="1" applyBorder="1"/>
    <xf numFmtId="0" fontId="3" fillId="4" borderId="8" xfId="0" applyFont="1" applyFill="1" applyBorder="1"/>
    <xf numFmtId="0" fontId="4" fillId="5" borderId="9" xfId="0" applyFont="1" applyFill="1" applyBorder="1"/>
    <xf numFmtId="0" fontId="0" fillId="3" borderId="5" xfId="0" applyFill="1" applyBorder="1"/>
    <xf numFmtId="0" fontId="10" fillId="0" borderId="0" xfId="0" applyFont="1"/>
    <xf numFmtId="0" fontId="11" fillId="4" borderId="0" xfId="0" applyFont="1" applyFill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4" borderId="0" xfId="0" applyFont="1" applyFill="1"/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10" fillId="6" borderId="1" xfId="0" applyFont="1" applyFill="1" applyBorder="1"/>
    <xf numFmtId="0" fontId="10" fillId="6" borderId="2" xfId="0" applyFont="1" applyFill="1" applyBorder="1"/>
    <xf numFmtId="0" fontId="14" fillId="6" borderId="2" xfId="0" applyFont="1" applyFill="1" applyBorder="1"/>
    <xf numFmtId="0" fontId="10" fillId="6" borderId="2" xfId="0" applyFont="1" applyFill="1" applyBorder="1" applyAlignment="1">
      <alignment horizontal="right"/>
    </xf>
    <xf numFmtId="0" fontId="10" fillId="6" borderId="3" xfId="0" applyFont="1" applyFill="1" applyBorder="1"/>
    <xf numFmtId="0" fontId="12" fillId="0" borderId="4" xfId="0" applyFont="1" applyBorder="1"/>
    <xf numFmtId="0" fontId="12" fillId="0" borderId="5" xfId="0" applyFont="1" applyBorder="1"/>
    <xf numFmtId="165" fontId="12" fillId="0" borderId="0" xfId="0" applyNumberFormat="1" applyFont="1"/>
    <xf numFmtId="0" fontId="15" fillId="0" borderId="4" xfId="0" applyFont="1" applyBorder="1"/>
    <xf numFmtId="0" fontId="15" fillId="0" borderId="0" xfId="0" applyFont="1"/>
    <xf numFmtId="0" fontId="15" fillId="0" borderId="4" xfId="0" applyFont="1" applyBorder="1" applyAlignment="1">
      <alignment horizontal="left" indent="1"/>
    </xf>
    <xf numFmtId="44" fontId="12" fillId="0" borderId="0" xfId="1" applyFont="1" applyBorder="1"/>
    <xf numFmtId="44" fontId="14" fillId="4" borderId="0" xfId="1" applyFont="1" applyFill="1" applyBorder="1"/>
    <xf numFmtId="44" fontId="15" fillId="0" borderId="0" xfId="1" applyFont="1" applyFill="1" applyBorder="1"/>
    <xf numFmtId="44" fontId="15" fillId="0" borderId="0" xfId="1" applyFont="1" applyBorder="1"/>
    <xf numFmtId="44" fontId="12" fillId="0" borderId="5" xfId="1" applyFont="1" applyFill="1" applyBorder="1"/>
    <xf numFmtId="44" fontId="12" fillId="0" borderId="0" xfId="1" applyFont="1"/>
    <xf numFmtId="0" fontId="12" fillId="0" borderId="6" xfId="0" applyFont="1" applyBorder="1"/>
    <xf numFmtId="0" fontId="12" fillId="0" borderId="7" xfId="0" applyFont="1" applyBorder="1"/>
    <xf numFmtId="0" fontId="14" fillId="4" borderId="7" xfId="0" applyFont="1" applyFill="1" applyBorder="1"/>
    <xf numFmtId="0" fontId="15" fillId="0" borderId="7" xfId="0" applyFont="1" applyBorder="1"/>
    <xf numFmtId="0" fontId="12" fillId="0" borderId="8" xfId="0" applyFont="1" applyBorder="1"/>
    <xf numFmtId="164" fontId="12" fillId="0" borderId="0" xfId="0" applyNumberFormat="1" applyFont="1"/>
    <xf numFmtId="0" fontId="15" fillId="6" borderId="2" xfId="0" applyFont="1" applyFill="1" applyBorder="1"/>
    <xf numFmtId="0" fontId="12" fillId="0" borderId="4" xfId="0" applyFont="1" applyBorder="1" applyAlignment="1">
      <alignment horizontal="right"/>
    </xf>
    <xf numFmtId="2" fontId="12" fillId="0" borderId="0" xfId="0" applyNumberFormat="1" applyFont="1"/>
    <xf numFmtId="3" fontId="12" fillId="0" borderId="4" xfId="0" applyNumberFormat="1" applyFont="1" applyBorder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2" fontId="12" fillId="0" borderId="4" xfId="0" applyNumberFormat="1" applyFont="1" applyBorder="1" applyAlignment="1">
      <alignment horizontal="right"/>
    </xf>
    <xf numFmtId="4" fontId="12" fillId="0" borderId="0" xfId="0" applyNumberFormat="1" applyFont="1"/>
    <xf numFmtId="3" fontId="12" fillId="0" borderId="0" xfId="0" applyNumberFormat="1" applyFont="1"/>
    <xf numFmtId="0" fontId="13" fillId="6" borderId="6" xfId="0" applyFont="1" applyFill="1" applyBorder="1"/>
    <xf numFmtId="0" fontId="12" fillId="6" borderId="7" xfId="0" applyFont="1" applyFill="1" applyBorder="1"/>
    <xf numFmtId="0" fontId="12" fillId="6" borderId="7" xfId="0" applyFont="1" applyFill="1" applyBorder="1" applyAlignment="1">
      <alignment horizontal="right"/>
    </xf>
    <xf numFmtId="4" fontId="13" fillId="6" borderId="7" xfId="0" applyNumberFormat="1" applyFont="1" applyFill="1" applyBorder="1"/>
    <xf numFmtId="0" fontId="13" fillId="6" borderId="7" xfId="0" applyFont="1" applyFill="1" applyBorder="1"/>
    <xf numFmtId="0" fontId="17" fillId="6" borderId="7" xfId="0" quotePrefix="1" applyFont="1" applyFill="1" applyBorder="1"/>
    <xf numFmtId="164" fontId="13" fillId="6" borderId="7" xfId="0" applyNumberFormat="1" applyFont="1" applyFill="1" applyBorder="1"/>
    <xf numFmtId="0" fontId="13" fillId="6" borderId="8" xfId="0" applyFont="1" applyFill="1" applyBorder="1"/>
    <xf numFmtId="165" fontId="15" fillId="0" borderId="0" xfId="0" applyNumberFormat="1" applyFont="1"/>
    <xf numFmtId="3" fontId="15" fillId="0" borderId="4" xfId="0" applyNumberFormat="1" applyFont="1" applyBorder="1"/>
    <xf numFmtId="0" fontId="4" fillId="5" borderId="15" xfId="0" applyFont="1" applyFill="1" applyBorder="1" applyAlignment="1">
      <alignment horizontal="left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2" fillId="0" borderId="7" xfId="0" applyFont="1" applyBorder="1" applyAlignment="1">
      <alignment horizontal="left"/>
    </xf>
    <xf numFmtId="3" fontId="10" fillId="6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3" fontId="10" fillId="6" borderId="2" xfId="0" applyNumberFormat="1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3" fontId="12" fillId="2" borderId="11" xfId="0" applyNumberFormat="1" applyFont="1" applyFill="1" applyBorder="1" applyAlignment="1" applyProtection="1">
      <alignment horizontal="right"/>
      <protection locked="0"/>
    </xf>
    <xf numFmtId="3" fontId="15" fillId="2" borderId="1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3" fontId="12" fillId="2" borderId="13" xfId="0" applyNumberFormat="1" applyFont="1" applyFill="1" applyBorder="1" applyAlignment="1" applyProtection="1">
      <alignment horizontal="right"/>
      <protection locked="0"/>
    </xf>
    <xf numFmtId="3" fontId="12" fillId="2" borderId="12" xfId="0" applyNumberFormat="1" applyFont="1" applyFill="1" applyBorder="1" applyAlignment="1" applyProtection="1">
      <alignment horizontal="right"/>
      <protection locked="0"/>
    </xf>
    <xf numFmtId="3" fontId="12" fillId="2" borderId="14" xfId="0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4995D1"/>
      <color rgb="FFE84F35"/>
      <color rgb="FFDADADA"/>
      <color rgb="FFA8A8A8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V_Kostenrechner%20Trinkwasser%20ab%202023_VNOV2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ion"/>
      <sheetName val="Tarife"/>
      <sheetName val="Drop Down"/>
      <sheetName val="Tabelle3"/>
      <sheetName val="Tabelle4 "/>
    </sheetNames>
    <sheetDataSet>
      <sheetData sheetId="0" refreshError="1"/>
      <sheetData sheetId="1">
        <row r="1">
          <cell r="C1" t="str">
            <v>Formelbasis - nicht verändern!</v>
          </cell>
          <cell r="E1" t="str">
            <v>ab 2023</v>
          </cell>
        </row>
        <row r="6">
          <cell r="D6" t="str">
            <v>Einheit</v>
          </cell>
        </row>
        <row r="8">
          <cell r="C8" t="str">
            <v>Trinkwasser</v>
          </cell>
          <cell r="D8" t="str">
            <v>CHF/m3</v>
          </cell>
          <cell r="E8">
            <v>2.0499999999999998</v>
          </cell>
        </row>
        <row r="9">
          <cell r="C9" t="str">
            <v>Bauwasser</v>
          </cell>
          <cell r="D9" t="str">
            <v>CHF/m3</v>
          </cell>
          <cell r="E9">
            <v>2.0499999999999998</v>
          </cell>
        </row>
        <row r="11">
          <cell r="C11" t="str">
            <v>Grundpreisbis 25 mm</v>
          </cell>
          <cell r="D11" t="str">
            <v>CHF/Monat/Zähler</v>
          </cell>
          <cell r="E11">
            <v>6.5</v>
          </cell>
        </row>
        <row r="12">
          <cell r="C12" t="str">
            <v>Grundpreis32 bis 40 mm</v>
          </cell>
          <cell r="D12" t="str">
            <v>CHF/Monat/Zähler</v>
          </cell>
          <cell r="E12">
            <v>9.5</v>
          </cell>
        </row>
        <row r="13">
          <cell r="C13" t="str">
            <v>Grundpreisüber 40 mm</v>
          </cell>
          <cell r="D13" t="str">
            <v>CHF/Monat/Zähler</v>
          </cell>
          <cell r="E13">
            <v>28</v>
          </cell>
        </row>
        <row r="14">
          <cell r="C14" t="str">
            <v>Grundpreisnicht vorhanden</v>
          </cell>
          <cell r="D14" t="str">
            <v>CHF/Monat/Zähler</v>
          </cell>
          <cell r="E14">
            <v>0</v>
          </cell>
        </row>
        <row r="16">
          <cell r="C16" t="str">
            <v>BauwasserMaterialmieteBauwassereinheit (Temporäre Anlage)</v>
          </cell>
          <cell r="D16" t="str">
            <v>CHF/Monat/Zähler</v>
          </cell>
          <cell r="E16">
            <v>33.5</v>
          </cell>
        </row>
        <row r="17">
          <cell r="C17" t="str">
            <v>TrinkwasserMaterialmieteBauwassereinheit (Temporäre Anlage)</v>
          </cell>
          <cell r="D17" t="str">
            <v>CHF/Monat/Zähler</v>
          </cell>
          <cell r="E1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995D1"/>
    <pageSetUpPr fitToPage="1"/>
  </sheetPr>
  <dimension ref="A1:M39"/>
  <sheetViews>
    <sheetView showGridLines="0" tabSelected="1" zoomScaleNormal="100" workbookViewId="0">
      <selection activeCell="A4" sqref="A4:L4"/>
    </sheetView>
  </sheetViews>
  <sheetFormatPr baseColWidth="10" defaultColWidth="11.42578125" defaultRowHeight="12.75" outlineLevelCol="1" x14ac:dyDescent="0.2"/>
  <cols>
    <col min="1" max="1" width="12.28515625" style="23" customWidth="1"/>
    <col min="2" max="2" width="10.7109375" style="23" customWidth="1"/>
    <col min="3" max="3" width="11.42578125" style="23" customWidth="1"/>
    <col min="4" max="4" width="11.140625" style="23" customWidth="1"/>
    <col min="5" max="5" width="25" style="23" hidden="1" customWidth="1" outlineLevel="1"/>
    <col min="6" max="6" width="7.5703125" style="26" customWidth="1" collapsed="1"/>
    <col min="7" max="7" width="13.28515625" style="23" customWidth="1"/>
    <col min="8" max="8" width="10.42578125" style="23" customWidth="1"/>
    <col min="9" max="9" width="4.7109375" style="23" customWidth="1"/>
    <col min="10" max="10" width="2.7109375" style="23" bestFit="1" customWidth="1"/>
    <col min="11" max="11" width="3.42578125" style="23" customWidth="1"/>
    <col min="12" max="12" width="5.28515625" style="23" customWidth="1"/>
    <col min="13" max="13" width="9.7109375" style="23" customWidth="1"/>
    <col min="14" max="16384" width="11.42578125" style="23"/>
  </cols>
  <sheetData>
    <row r="1" spans="1:12" ht="18.75" x14ac:dyDescent="0.3">
      <c r="A1" s="14" t="str">
        <f>"Kostenrechner Trinkwasser"&amp;" "&amp;Tarife!E1</f>
        <v>Kostenrechner Trinkwasser ab 2022</v>
      </c>
      <c r="B1" s="20"/>
      <c r="C1" s="20"/>
      <c r="D1" s="20"/>
      <c r="E1" s="21" t="s">
        <v>9</v>
      </c>
      <c r="F1" s="22"/>
      <c r="G1" s="20"/>
      <c r="H1" s="20"/>
      <c r="I1" s="20"/>
      <c r="J1" s="20"/>
      <c r="K1" s="20"/>
    </row>
    <row r="2" spans="1:12" x14ac:dyDescent="0.2">
      <c r="A2" s="24"/>
      <c r="E2" s="25"/>
    </row>
    <row r="3" spans="1:12" x14ac:dyDescent="0.2">
      <c r="A3" s="24"/>
      <c r="E3" s="25"/>
    </row>
    <row r="4" spans="1:12" ht="15.75" x14ac:dyDescent="0.2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">
      <c r="A5" s="23" t="s">
        <v>10</v>
      </c>
      <c r="B5" s="27">
        <f ca="1">TODAY()</f>
        <v>44900</v>
      </c>
      <c r="E5" s="25"/>
      <c r="F5" s="23"/>
    </row>
    <row r="6" spans="1:12" x14ac:dyDescent="0.2">
      <c r="E6" s="25"/>
    </row>
    <row r="7" spans="1:12" x14ac:dyDescent="0.2">
      <c r="E7" s="25"/>
    </row>
    <row r="8" spans="1:12" x14ac:dyDescent="0.2">
      <c r="A8" s="28" t="s">
        <v>11</v>
      </c>
      <c r="B8" s="29"/>
      <c r="C8" s="29"/>
      <c r="D8" s="29"/>
      <c r="E8" s="30"/>
      <c r="F8" s="31"/>
      <c r="G8" s="31"/>
      <c r="H8" s="29"/>
      <c r="I8" s="29"/>
      <c r="J8" s="29"/>
      <c r="K8" s="29"/>
      <c r="L8" s="32"/>
    </row>
    <row r="9" spans="1:12" ht="7.5" customHeight="1" x14ac:dyDescent="0.2">
      <c r="A9" s="33"/>
      <c r="E9" s="25"/>
      <c r="F9" s="83"/>
      <c r="G9" s="83"/>
      <c r="L9" s="34"/>
    </row>
    <row r="10" spans="1:12" x14ac:dyDescent="0.2">
      <c r="A10" s="36" t="s">
        <v>34</v>
      </c>
      <c r="E10" s="25">
        <f>IF(F10='Drop Down'!A4,1,IF(F10='Drop Down'!A5,3,IF(F10='Drop Down'!A6,12)))</f>
        <v>12</v>
      </c>
      <c r="F10" s="81" t="s">
        <v>37</v>
      </c>
      <c r="G10" s="84"/>
      <c r="L10" s="34"/>
    </row>
    <row r="11" spans="1:12" ht="7.5" customHeight="1" x14ac:dyDescent="0.2">
      <c r="A11" s="36"/>
      <c r="E11" s="25"/>
      <c r="F11" s="83"/>
      <c r="G11" s="83"/>
      <c r="H11" s="37"/>
      <c r="I11" s="37"/>
      <c r="J11" s="37"/>
      <c r="L11" s="34"/>
    </row>
    <row r="12" spans="1:12" ht="15" x14ac:dyDescent="0.2">
      <c r="A12" s="69" t="str">
        <f>"Verbrauchsmenge "&amp;F10</f>
        <v>Verbrauchsmenge Jahr</v>
      </c>
      <c r="B12" s="68"/>
      <c r="C12" s="37"/>
      <c r="E12" s="25"/>
      <c r="F12" s="82">
        <v>100</v>
      </c>
      <c r="G12" s="82"/>
      <c r="H12" s="23" t="s">
        <v>33</v>
      </c>
      <c r="L12" s="34"/>
    </row>
    <row r="13" spans="1:12" ht="7.5" customHeight="1" x14ac:dyDescent="0.2">
      <c r="A13" s="36"/>
      <c r="E13" s="25"/>
      <c r="F13" s="83"/>
      <c r="G13" s="83"/>
      <c r="H13" s="37"/>
      <c r="I13" s="37"/>
      <c r="J13" s="37"/>
      <c r="L13" s="34"/>
    </row>
    <row r="14" spans="1:12" x14ac:dyDescent="0.2">
      <c r="A14" s="33" t="s">
        <v>4</v>
      </c>
      <c r="B14" s="35"/>
      <c r="E14" s="25"/>
      <c r="F14" s="81" t="s">
        <v>17</v>
      </c>
      <c r="G14" s="81"/>
      <c r="L14" s="34"/>
    </row>
    <row r="15" spans="1:12" ht="7.5" customHeight="1" x14ac:dyDescent="0.2">
      <c r="A15" s="36"/>
      <c r="E15" s="25"/>
      <c r="F15" s="83"/>
      <c r="G15" s="83"/>
      <c r="H15" s="37"/>
      <c r="I15" s="37"/>
      <c r="J15" s="37"/>
      <c r="L15" s="34"/>
    </row>
    <row r="16" spans="1:12" x14ac:dyDescent="0.2">
      <c r="A16" s="36" t="s">
        <v>25</v>
      </c>
      <c r="E16" s="25"/>
      <c r="F16" s="83"/>
      <c r="G16" s="83"/>
      <c r="H16" s="37"/>
      <c r="I16" s="37"/>
      <c r="J16" s="37"/>
      <c r="L16" s="34"/>
    </row>
    <row r="17" spans="1:13" x14ac:dyDescent="0.2">
      <c r="A17" s="38" t="s">
        <v>31</v>
      </c>
      <c r="E17" s="25"/>
      <c r="F17" s="81" t="s">
        <v>22</v>
      </c>
      <c r="G17" s="84"/>
      <c r="H17" s="41" t="str">
        <f t="shared" ref="H17:H18" si="0">IF(F17="Bauwasser","(Temporäre Anlage)"," ")</f>
        <v xml:space="preserve"> </v>
      </c>
      <c r="I17" s="37"/>
      <c r="J17" s="37"/>
      <c r="L17" s="34"/>
    </row>
    <row r="18" spans="1:13" s="44" customFormat="1" x14ac:dyDescent="0.2">
      <c r="A18" s="38" t="s">
        <v>29</v>
      </c>
      <c r="B18" s="39"/>
      <c r="C18" s="39"/>
      <c r="D18" s="39"/>
      <c r="E18" s="40"/>
      <c r="F18" s="85" t="s">
        <v>28</v>
      </c>
      <c r="G18" s="86"/>
      <c r="H18" s="41" t="str">
        <f t="shared" si="0"/>
        <v xml:space="preserve"> </v>
      </c>
      <c r="I18" s="42"/>
      <c r="J18" s="42"/>
      <c r="K18" s="39"/>
      <c r="L18" s="43"/>
    </row>
    <row r="19" spans="1:13" s="44" customFormat="1" x14ac:dyDescent="0.2">
      <c r="A19" s="38" t="s">
        <v>30</v>
      </c>
      <c r="B19" s="39"/>
      <c r="C19" s="39"/>
      <c r="D19" s="39"/>
      <c r="E19" s="40"/>
      <c r="F19" s="85" t="s">
        <v>28</v>
      </c>
      <c r="G19" s="86"/>
      <c r="H19" s="41" t="str">
        <f>IF(F19="Bauwasser","(Temporäre Anlage)"," ")</f>
        <v xml:space="preserve"> </v>
      </c>
      <c r="I19" s="42"/>
      <c r="J19" s="42"/>
      <c r="K19" s="39"/>
      <c r="L19" s="43"/>
    </row>
    <row r="20" spans="1:13" ht="7.5" customHeight="1" x14ac:dyDescent="0.2">
      <c r="A20" s="45"/>
      <c r="B20" s="46"/>
      <c r="C20" s="46"/>
      <c r="D20" s="46"/>
      <c r="E20" s="47"/>
      <c r="F20" s="75"/>
      <c r="G20" s="75"/>
      <c r="H20" s="48"/>
      <c r="I20" s="48"/>
      <c r="J20" s="48"/>
      <c r="K20" s="46"/>
      <c r="L20" s="49"/>
    </row>
    <row r="21" spans="1:13" x14ac:dyDescent="0.2">
      <c r="E21" s="25"/>
      <c r="F21" s="83"/>
      <c r="G21" s="83"/>
      <c r="M21" s="50"/>
    </row>
    <row r="22" spans="1:13" x14ac:dyDescent="0.2">
      <c r="A22" s="28" t="s">
        <v>27</v>
      </c>
      <c r="B22" s="51"/>
      <c r="C22" s="51"/>
      <c r="D22" s="51"/>
      <c r="E22" s="30"/>
      <c r="F22" s="76" t="str">
        <f>"Tarif "&amp;F14</f>
        <v>Tarif Trinkwasser</v>
      </c>
      <c r="G22" s="77"/>
      <c r="H22" s="78" t="str">
        <f>"Kostenkalkulation"&amp;" pro "&amp;F10</f>
        <v>Kostenkalkulation pro Jahr</v>
      </c>
      <c r="I22" s="79"/>
      <c r="J22" s="79"/>
      <c r="K22" s="79"/>
      <c r="L22" s="80"/>
      <c r="M22" s="50"/>
    </row>
    <row r="23" spans="1:13" ht="7.5" customHeight="1" x14ac:dyDescent="0.2">
      <c r="A23" s="33"/>
      <c r="E23" s="25"/>
      <c r="F23" s="52"/>
      <c r="G23" s="34"/>
      <c r="L23" s="34"/>
      <c r="M23" s="53"/>
    </row>
    <row r="24" spans="1:13" ht="15" x14ac:dyDescent="0.2">
      <c r="A24" s="54" t="str">
        <f>F14</f>
        <v>Trinkwasser</v>
      </c>
      <c r="C24" s="55">
        <f>F12</f>
        <v>100</v>
      </c>
      <c r="D24" s="56" t="s">
        <v>33</v>
      </c>
      <c r="E24" s="25" t="str">
        <f>CONCATENATE(A24)</f>
        <v>Trinkwasser</v>
      </c>
      <c r="F24" s="57">
        <f>VLOOKUP(E24,Tarife!$C:$E,3,0)</f>
        <v>2.0499999999999998</v>
      </c>
      <c r="G24" s="34" t="s">
        <v>38</v>
      </c>
      <c r="H24" s="58">
        <f>$F$12*F24</f>
        <v>204.99999999999997</v>
      </c>
      <c r="I24" s="23" t="s">
        <v>3</v>
      </c>
      <c r="L24" s="34"/>
      <c r="M24" s="58"/>
    </row>
    <row r="25" spans="1:13" x14ac:dyDescent="0.2">
      <c r="A25" s="33" t="s">
        <v>21</v>
      </c>
      <c r="B25" s="59" t="s">
        <v>31</v>
      </c>
      <c r="E25" s="25" t="str">
        <f>CONCATENATE(A25,F17)</f>
        <v>Grundpreisbis 25 mm</v>
      </c>
      <c r="F25" s="57">
        <f>VLOOKUP(E25,Tarife!$C:$E,3,0)</f>
        <v>6.5</v>
      </c>
      <c r="G25" s="34" t="s">
        <v>32</v>
      </c>
      <c r="H25" s="58">
        <f>F25*E10</f>
        <v>78</v>
      </c>
      <c r="I25" s="23" t="s">
        <v>3</v>
      </c>
      <c r="L25" s="34"/>
      <c r="M25" s="58"/>
    </row>
    <row r="26" spans="1:13" x14ac:dyDescent="0.2">
      <c r="A26" s="33" t="s">
        <v>21</v>
      </c>
      <c r="B26" s="59" t="s">
        <v>29</v>
      </c>
      <c r="E26" s="25" t="str">
        <f>CONCATENATE(A26,F18)</f>
        <v>Grundpreisnicht vorhanden</v>
      </c>
      <c r="F26" s="57">
        <f>VLOOKUP(E26,Tarife!$C:$E,3,0)</f>
        <v>0</v>
      </c>
      <c r="G26" s="34" t="s">
        <v>32</v>
      </c>
      <c r="H26" s="58">
        <f>F26*E10</f>
        <v>0</v>
      </c>
      <c r="I26" s="23" t="s">
        <v>3</v>
      </c>
      <c r="L26" s="34"/>
      <c r="M26" s="58"/>
    </row>
    <row r="27" spans="1:13" x14ac:dyDescent="0.2">
      <c r="A27" s="33" t="s">
        <v>21</v>
      </c>
      <c r="B27" s="59" t="s">
        <v>30</v>
      </c>
      <c r="E27" s="25" t="str">
        <f>CONCATENATE(A27,F19)</f>
        <v>Grundpreisnicht vorhanden</v>
      </c>
      <c r="F27" s="57">
        <f>VLOOKUP(E27,Tarife!$C:$E,3,0)</f>
        <v>0</v>
      </c>
      <c r="G27" s="34" t="s">
        <v>32</v>
      </c>
      <c r="H27" s="58">
        <f>F27*E10</f>
        <v>0</v>
      </c>
      <c r="I27" s="23" t="s">
        <v>3</v>
      </c>
      <c r="L27" s="34"/>
      <c r="M27" s="58"/>
    </row>
    <row r="28" spans="1:13" x14ac:dyDescent="0.2">
      <c r="A28" s="33" t="s">
        <v>41</v>
      </c>
      <c r="B28" s="59" t="s">
        <v>42</v>
      </c>
      <c r="E28" s="25" t="str">
        <f>CONCATENATE(F14,A28,B28)</f>
        <v>TrinkwasserMaterialmieteBauwassereinheit (Temporäre Anlage)</v>
      </c>
      <c r="F28" s="57">
        <f>VLOOKUP(E28,[1]Tarife!$C:$E,3,0)</f>
        <v>0</v>
      </c>
      <c r="G28" s="34" t="s">
        <v>32</v>
      </c>
      <c r="H28" s="58">
        <f>F28*E10</f>
        <v>0</v>
      </c>
      <c r="I28" s="23" t="s">
        <v>3</v>
      </c>
      <c r="L28" s="34"/>
      <c r="M28" s="58"/>
    </row>
    <row r="29" spans="1:13" ht="15" customHeight="1" x14ac:dyDescent="0.2">
      <c r="A29" s="33"/>
      <c r="E29" s="25"/>
      <c r="F29" s="52"/>
      <c r="G29" s="34"/>
      <c r="L29" s="34"/>
      <c r="M29" s="58"/>
    </row>
    <row r="30" spans="1:13" x14ac:dyDescent="0.2">
      <c r="A30" s="60" t="s">
        <v>39</v>
      </c>
      <c r="B30" s="61"/>
      <c r="C30" s="61"/>
      <c r="D30" s="61"/>
      <c r="E30" s="47"/>
      <c r="F30" s="62"/>
      <c r="G30" s="61"/>
      <c r="H30" s="63">
        <f>SUM(H24:H29)</f>
        <v>283</v>
      </c>
      <c r="I30" s="64" t="s">
        <v>3</v>
      </c>
      <c r="J30" s="65"/>
      <c r="K30" s="66"/>
      <c r="L30" s="67"/>
      <c r="M30" s="58"/>
    </row>
    <row r="31" spans="1:13" x14ac:dyDescent="0.2">
      <c r="E31" s="26"/>
      <c r="M31" s="58"/>
    </row>
    <row r="32" spans="1:13" x14ac:dyDescent="0.2">
      <c r="E32" s="26"/>
      <c r="M32" s="58"/>
    </row>
    <row r="33" spans="1:13" x14ac:dyDescent="0.2">
      <c r="A33" s="23" t="s">
        <v>14</v>
      </c>
      <c r="M33" s="58"/>
    </row>
    <row r="34" spans="1:13" x14ac:dyDescent="0.2">
      <c r="M34" s="58"/>
    </row>
    <row r="35" spans="1:13" x14ac:dyDescent="0.2">
      <c r="A35" s="23" t="s">
        <v>12</v>
      </c>
    </row>
    <row r="36" spans="1:13" x14ac:dyDescent="0.2">
      <c r="A36" s="23" t="s">
        <v>1</v>
      </c>
    </row>
    <row r="37" spans="1:13" x14ac:dyDescent="0.2">
      <c r="A37" s="23" t="s">
        <v>13</v>
      </c>
    </row>
    <row r="39" spans="1:13" x14ac:dyDescent="0.2">
      <c r="A39" s="37"/>
    </row>
  </sheetData>
  <sheetProtection algorithmName="SHA-512" hashValue="JMo7xCBy+CU/DhnMk1eCkpkVuCQE0ffyyNH0+f+cdszCYAmFBMxFtaPHZa52WloDpCDMajj9HywyBaFMXWDooA==" saltValue="iRO4MxDiZ9s9N8SSh73vsQ==" spinCount="100000" sheet="1" objects="1" scenarios="1" selectLockedCells="1"/>
  <mergeCells count="16">
    <mergeCell ref="A4:L4"/>
    <mergeCell ref="F20:G20"/>
    <mergeCell ref="F22:G22"/>
    <mergeCell ref="H22:L22"/>
    <mergeCell ref="F14:G14"/>
    <mergeCell ref="F12:G12"/>
    <mergeCell ref="F15:G15"/>
    <mergeCell ref="F16:G16"/>
    <mergeCell ref="F17:G17"/>
    <mergeCell ref="F18:G18"/>
    <mergeCell ref="F19:G19"/>
    <mergeCell ref="F13:G13"/>
    <mergeCell ref="F9:G9"/>
    <mergeCell ref="F10:G10"/>
    <mergeCell ref="F21:G21"/>
    <mergeCell ref="F11:G11"/>
  </mergeCells>
  <dataValidations count="3">
    <dataValidation type="list" allowBlank="1" showInputMessage="1" showErrorMessage="1" sqref="F10" xr:uid="{00000000-0002-0000-0000-000000000000}">
      <formula1>Periode</formula1>
    </dataValidation>
    <dataValidation type="list" allowBlank="1" showInputMessage="1" showErrorMessage="1" sqref="F14" xr:uid="{00000000-0002-0000-0000-000001000000}">
      <formula1>Tarifart</formula1>
    </dataValidation>
    <dataValidation type="list" allowBlank="1" showInputMessage="1" showErrorMessage="1" sqref="F17:F19" xr:uid="{00000000-0002-0000-0000-000002000000}">
      <formula1>Nennweite</formula1>
    </dataValidation>
  </dataValidations>
  <pageMargins left="0.78740157480314965" right="0.39370078740157483" top="1.3779527559055118" bottom="0.59055118110236227" header="0.31496062992125984" footer="0.31496062992125984"/>
  <pageSetup paperSize="9" scale="87" fitToHeight="100" orientation="portrait" r:id="rId1"/>
  <headerFooter>
    <oddHeader>&amp;R&amp;G</oddHeader>
    <oddFooter>&amp;R&amp;8VNOV22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zoomScaleNormal="100" workbookViewId="0">
      <pane ySplit="4" topLeftCell="A5" activePane="bottomLeft" state="frozen"/>
      <selection activeCell="F21" sqref="F21:G21"/>
      <selection pane="bottomLeft" activeCell="G18" sqref="G18"/>
    </sheetView>
  </sheetViews>
  <sheetFormatPr baseColWidth="10" defaultRowHeight="15" outlineLevelCol="1" x14ac:dyDescent="0.25"/>
  <cols>
    <col min="1" max="1" width="40" customWidth="1"/>
    <col min="2" max="2" width="10.5703125" customWidth="1"/>
    <col min="3" max="3" width="45.7109375" style="8" hidden="1" customWidth="1" outlineLevel="1"/>
    <col min="4" max="4" width="17.5703125" bestFit="1" customWidth="1" collapsed="1"/>
    <col min="5" max="5" width="12" customWidth="1"/>
    <col min="6" max="7" width="12" style="1" customWidth="1"/>
  </cols>
  <sheetData>
    <row r="1" spans="1:7" ht="18.75" x14ac:dyDescent="0.3">
      <c r="A1" s="15" t="s">
        <v>15</v>
      </c>
      <c r="B1" s="15"/>
      <c r="C1" s="16" t="s">
        <v>9</v>
      </c>
      <c r="D1" s="15"/>
      <c r="E1" s="73" t="s">
        <v>40</v>
      </c>
      <c r="F1"/>
      <c r="G1"/>
    </row>
    <row r="2" spans="1:7" x14ac:dyDescent="0.25">
      <c r="C2" s="9"/>
      <c r="F2"/>
      <c r="G2"/>
    </row>
    <row r="3" spans="1:7" x14ac:dyDescent="0.25">
      <c r="A3" t="s">
        <v>0</v>
      </c>
      <c r="C3" s="9"/>
      <c r="F3"/>
      <c r="G3"/>
    </row>
    <row r="4" spans="1:7" x14ac:dyDescent="0.25">
      <c r="A4" t="s">
        <v>1</v>
      </c>
      <c r="C4" s="9"/>
      <c r="F4"/>
      <c r="G4"/>
    </row>
    <row r="5" spans="1:7" x14ac:dyDescent="0.25">
      <c r="C5" s="9"/>
      <c r="F5"/>
      <c r="G5"/>
    </row>
    <row r="6" spans="1:7" x14ac:dyDescent="0.25">
      <c r="A6" s="11" t="s">
        <v>7</v>
      </c>
      <c r="B6" s="12"/>
      <c r="C6" s="13"/>
      <c r="D6" s="70" t="s">
        <v>8</v>
      </c>
      <c r="E6" s="18"/>
      <c r="F6"/>
      <c r="G6"/>
    </row>
    <row r="7" spans="1:7" x14ac:dyDescent="0.25">
      <c r="A7" s="6" t="s">
        <v>16</v>
      </c>
      <c r="B7" s="7"/>
      <c r="C7" s="9"/>
      <c r="D7" s="6"/>
      <c r="E7" s="19"/>
      <c r="F7"/>
      <c r="G7"/>
    </row>
    <row r="8" spans="1:7" ht="17.25" x14ac:dyDescent="0.25">
      <c r="A8" s="2" t="s">
        <v>17</v>
      </c>
      <c r="C8" s="9" t="str">
        <f>CONCATENATE(A8)</f>
        <v>Trinkwasser</v>
      </c>
      <c r="D8" s="2" t="s">
        <v>18</v>
      </c>
      <c r="E8" s="71">
        <v>2.0499999999999998</v>
      </c>
      <c r="F8"/>
      <c r="G8"/>
    </row>
    <row r="9" spans="1:7" ht="17.25" x14ac:dyDescent="0.25">
      <c r="A9" s="2" t="s">
        <v>19</v>
      </c>
      <c r="C9" s="9" t="str">
        <f>CONCATENATE(A9)</f>
        <v>Bauwasser</v>
      </c>
      <c r="D9" s="2" t="s">
        <v>18</v>
      </c>
      <c r="E9" s="71">
        <v>2.0499999999999998</v>
      </c>
      <c r="F9"/>
      <c r="G9"/>
    </row>
    <row r="10" spans="1:7" x14ac:dyDescent="0.25">
      <c r="A10" s="6" t="s">
        <v>21</v>
      </c>
      <c r="B10" s="7"/>
      <c r="C10" s="9"/>
      <c r="D10" s="6"/>
      <c r="E10" s="19"/>
      <c r="F10"/>
      <c r="G10"/>
    </row>
    <row r="11" spans="1:7" x14ac:dyDescent="0.25">
      <c r="A11" s="2" t="s">
        <v>22</v>
      </c>
      <c r="C11" s="9" t="str">
        <f>CONCATENATE(A10,A11)</f>
        <v>Grundpreisbis 25 mm</v>
      </c>
      <c r="D11" s="2" t="s">
        <v>26</v>
      </c>
      <c r="E11" s="71">
        <v>6.5</v>
      </c>
      <c r="F11"/>
      <c r="G11"/>
    </row>
    <row r="12" spans="1:7" x14ac:dyDescent="0.25">
      <c r="A12" s="2" t="s">
        <v>23</v>
      </c>
      <c r="C12" s="9" t="str">
        <f>CONCATENATE(A10,A12)</f>
        <v>Grundpreis32 bis 40 mm</v>
      </c>
      <c r="D12" s="2" t="s">
        <v>26</v>
      </c>
      <c r="E12" s="71">
        <v>9.5</v>
      </c>
      <c r="F12"/>
      <c r="G12"/>
    </row>
    <row r="13" spans="1:7" x14ac:dyDescent="0.25">
      <c r="A13" s="2" t="s">
        <v>24</v>
      </c>
      <c r="C13" s="10" t="str">
        <f>CONCATENATE(A10,A13)</f>
        <v>Grundpreisüber 40 mm</v>
      </c>
      <c r="D13" s="2" t="s">
        <v>26</v>
      </c>
      <c r="E13" s="71">
        <v>28</v>
      </c>
      <c r="F13"/>
      <c r="G13"/>
    </row>
    <row r="14" spans="1:7" x14ac:dyDescent="0.25">
      <c r="A14" s="3" t="s">
        <v>28</v>
      </c>
      <c r="B14" s="4"/>
      <c r="C14" s="17" t="str">
        <f>CONCATENATE(A10,A14)</f>
        <v>Grundpreisnicht vorhanden</v>
      </c>
      <c r="D14" s="3" t="s">
        <v>26</v>
      </c>
      <c r="E14" s="72">
        <v>0</v>
      </c>
      <c r="F14"/>
      <c r="G14"/>
    </row>
    <row r="15" spans="1:7" x14ac:dyDescent="0.25">
      <c r="A15" s="6" t="s">
        <v>41</v>
      </c>
      <c r="B15" s="7"/>
      <c r="C15" s="9"/>
      <c r="D15" s="6"/>
      <c r="E15" s="19"/>
    </row>
    <row r="16" spans="1:7" x14ac:dyDescent="0.25">
      <c r="A16" s="2" t="s">
        <v>42</v>
      </c>
      <c r="B16" t="str">
        <f>A10</f>
        <v>Grundpreis</v>
      </c>
      <c r="C16" s="10" t="str">
        <f>CONCATENATE(B16,A15,A16)</f>
        <v>GrundpreisMaterialmieteBauwassereinheit (Temporäre Anlage)</v>
      </c>
      <c r="D16" s="2" t="s">
        <v>26</v>
      </c>
      <c r="E16" s="71">
        <v>40</v>
      </c>
    </row>
    <row r="17" spans="1:5" x14ac:dyDescent="0.25">
      <c r="A17" s="2" t="s">
        <v>42</v>
      </c>
      <c r="B17" t="str">
        <f>A9</f>
        <v>Bauwasser</v>
      </c>
      <c r="C17" s="10" t="str">
        <f>CONCATENATE(B17,A15,A17)</f>
        <v>BauwasserMaterialmieteBauwassereinheit (Temporäre Anlage)</v>
      </c>
      <c r="D17" s="2" t="s">
        <v>26</v>
      </c>
      <c r="E17" s="71">
        <v>0</v>
      </c>
    </row>
  </sheetData>
  <sheetProtection selectLockedCells="1"/>
  <pageMargins left="0.78740157480314965" right="0.39370078740157483" top="1.3779527559055118" bottom="0.59055118110236227" header="0.31496062992125984" footer="0.31496062992125984"/>
  <pageSetup paperSize="9" fitToHeight="100" orientation="portrait" r:id="rId1"/>
  <headerFooter>
    <oddHeader>&amp;R&amp;G</oddHeader>
    <oddFooter>&amp;R&amp;8VNOV20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8"/>
  <sheetViews>
    <sheetView zoomScaleNormal="100" workbookViewId="0">
      <selection activeCell="A7" sqref="A7"/>
    </sheetView>
  </sheetViews>
  <sheetFormatPr baseColWidth="10" defaultRowHeight="15" x14ac:dyDescent="0.25"/>
  <cols>
    <col min="1" max="1" width="15.7109375" customWidth="1"/>
    <col min="2" max="2" width="11.5703125" bestFit="1" customWidth="1"/>
    <col min="3" max="3" width="15.42578125" bestFit="1" customWidth="1"/>
  </cols>
  <sheetData>
    <row r="1" spans="1:3" x14ac:dyDescent="0.25">
      <c r="A1" s="5" t="s">
        <v>6</v>
      </c>
    </row>
    <row r="3" spans="1:3" s="5" customFormat="1" x14ac:dyDescent="0.25">
      <c r="A3" s="5" t="s">
        <v>5</v>
      </c>
      <c r="B3" s="5" t="s">
        <v>4</v>
      </c>
      <c r="C3" s="5" t="s">
        <v>20</v>
      </c>
    </row>
    <row r="4" spans="1:3" x14ac:dyDescent="0.25">
      <c r="A4" t="s">
        <v>35</v>
      </c>
      <c r="B4" t="s">
        <v>17</v>
      </c>
      <c r="C4" t="s">
        <v>22</v>
      </c>
    </row>
    <row r="5" spans="1:3" x14ac:dyDescent="0.25">
      <c r="A5" t="s">
        <v>36</v>
      </c>
      <c r="B5" t="s">
        <v>19</v>
      </c>
      <c r="C5" t="s">
        <v>23</v>
      </c>
    </row>
    <row r="6" spans="1:3" x14ac:dyDescent="0.25">
      <c r="A6" t="s">
        <v>37</v>
      </c>
      <c r="C6" t="s">
        <v>24</v>
      </c>
    </row>
    <row r="7" spans="1:3" x14ac:dyDescent="0.25">
      <c r="C7" t="s">
        <v>19</v>
      </c>
    </row>
    <row r="8" spans="1:3" x14ac:dyDescent="0.25">
      <c r="C8" t="s">
        <v>28</v>
      </c>
    </row>
  </sheetData>
  <pageMargins left="0.78740157480314965" right="0.39370078740157483" top="1.3779527559055118" bottom="0.59055118110236227" header="0.31496062992125984" footer="0.31496062992125984"/>
  <pageSetup paperSize="9" fitToHeight="100" orientation="portrait" r:id="rId1"/>
  <headerFooter>
    <oddHeader>&amp;R&amp;G</oddHeader>
    <oddFooter>&amp;R&amp;8VNOV20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zoomScaleNormal="100" workbookViewId="0">
      <selection activeCell="G22" sqref="G22"/>
    </sheetView>
  </sheetViews>
  <sheetFormatPr baseColWidth="10" defaultRowHeight="15" x14ac:dyDescent="0.25"/>
  <sheetData/>
  <pageMargins left="0.78740157480314965" right="0.39370078740157483" top="0.98425196850393704" bottom="0.39370078740157483" header="0.31496062992125984" footer="0.31496062992125984"/>
  <pageSetup paperSize="9" fitToHeight="100" orientation="portrait" r:id="rId1"/>
  <headerFooter>
    <oddHeader>&amp;R&amp;G</oddHeader>
    <oddFooter>&amp;L&amp;8Seite &amp;P von &amp;N&amp;R&amp;8&amp;D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zoomScaleNormal="100" workbookViewId="0">
      <selection activeCell="D29" sqref="D29"/>
    </sheetView>
  </sheetViews>
  <sheetFormatPr baseColWidth="10" defaultRowHeight="15" x14ac:dyDescent="0.25"/>
  <sheetData/>
  <pageMargins left="0.78740157480314965" right="0.39370078740157483" top="0.98425196850393704" bottom="0.39370078740157483" header="0.31496062992125984" footer="0.31496062992125984"/>
  <pageSetup paperSize="9" fitToHeight="100" orientation="portrait" r:id="rId1"/>
  <headerFooter>
    <oddHeader>&amp;R&amp;G</oddHeader>
    <oddFooter>&amp;L&amp;8Seite &amp;P von &amp;N&amp;R&amp;8&amp;D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Kalkulation</vt:lpstr>
      <vt:lpstr>Tarife</vt:lpstr>
      <vt:lpstr>Drop Down</vt:lpstr>
      <vt:lpstr>Tabelle3</vt:lpstr>
      <vt:lpstr>Tabelle4 </vt:lpstr>
      <vt:lpstr>Kalkulation!Druckbereich</vt:lpstr>
      <vt:lpstr>Jahr</vt:lpstr>
      <vt:lpstr>Nennweite</vt:lpstr>
      <vt:lpstr>Periode</vt:lpstr>
      <vt:lpstr>Tarifart</vt:lpstr>
      <vt:lpstr>Trinkwasser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Wagner</dc:creator>
  <cp:lastModifiedBy>Sabrina Wagner</cp:lastModifiedBy>
  <cp:lastPrinted>2022-12-05T10:20:00Z</cp:lastPrinted>
  <dcterms:created xsi:type="dcterms:W3CDTF">2020-03-31T06:16:24Z</dcterms:created>
  <dcterms:modified xsi:type="dcterms:W3CDTF">2022-12-05T10:45:41Z</dcterms:modified>
</cp:coreProperties>
</file>