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root.riz\Home\WETZ\WETZ-US0624\Desktop\"/>
    </mc:Choice>
  </mc:AlternateContent>
  <xr:revisionPtr revIDLastSave="0" documentId="8_{63FE33A3-C668-4939-8ABA-1C269DA69322}" xr6:coauthVersionLast="36" xr6:coauthVersionMax="36" xr10:uidLastSave="{00000000-0000-0000-0000-000000000000}"/>
  <bookViews>
    <workbookView xWindow="0" yWindow="0" windowWidth="20760" windowHeight="10770" xr2:uid="{BBA2A220-C84D-4E2A-AB07-CD31DAE44D7B}"/>
  </bookViews>
  <sheets>
    <sheet name="Berechnung" sheetId="1" r:id="rId1"/>
    <sheet name="Tabelle1" sheetId="5" state="hidden" r:id="rId2"/>
  </sheets>
  <definedNames>
    <definedName name="_xlnm._FilterDatabase" localSheetId="1" hidden="1">Tabelle1!$A$1:$A$7</definedName>
    <definedName name="_xlnm.Print_Area" localSheetId="0">Berechnung!$A$1:$H$61</definedName>
    <definedName name="Stundenplan">INDEX(#REF!,MATCH(Berechnung!#REF!,#REF!,0))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1" l="1"/>
  <c r="C16" i="1" l="1"/>
  <c r="H40" i="1" s="1"/>
  <c r="C17" i="1" l="1"/>
  <c r="E36" i="1" l="1"/>
  <c r="H25" i="1" l="1"/>
  <c r="H27" i="1" s="1"/>
  <c r="H29" i="1" l="1"/>
  <c r="H33" i="1" s="1"/>
  <c r="H36" i="1" s="1"/>
  <c r="H38" i="1" l="1"/>
  <c r="H42" i="1" s="1"/>
  <c r="H45" i="1" l="1"/>
  <c r="H43" i="1"/>
  <c r="H46" i="1" s="1"/>
  <c r="H48" i="1" l="1"/>
  <c r="H49"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F732BED-132D-43C9-8F76-00D0D886AF09}" keepAlive="1" name="Abfrage - Tabelle1" description="Verbindung mit der Abfrage 'Tabelle1' in der Arbeitsmappe." type="5" refreshedVersion="6" background="1">
    <dbPr connection="Provider=Microsoft.Mashup.OleDb.1;Data Source=$Workbook$;Location=Tabelle1;Extended Properties=&quot;&quot;" command="SELECT * FROM [Tabelle1]"/>
  </connection>
</connections>
</file>

<file path=xl/sharedStrings.xml><?xml version="1.0" encoding="utf-8"?>
<sst xmlns="http://schemas.openxmlformats.org/spreadsheetml/2006/main" count="70" uniqueCount="46">
  <si>
    <t>Fr.</t>
  </si>
  <si>
    <t>Aufrechnung Vermögensanteil</t>
  </si>
  <si>
    <t>Abschöpfungsbeitrag</t>
  </si>
  <si>
    <t>Einstufungssatz Betreuungsmodul</t>
  </si>
  <si>
    <t>0.625‰</t>
  </si>
  <si>
    <t>Minimaler Elternbeitrag Basismodul</t>
  </si>
  <si>
    <t>Elternbeitrag Basismodul 100 %</t>
  </si>
  <si>
    <t>Chinderhuus Kempten</t>
  </si>
  <si>
    <t>Unsere Champions Schweiz AG</t>
  </si>
  <si>
    <t>Kita Krippenkönig</t>
  </si>
  <si>
    <t>Kinderpalais</t>
  </si>
  <si>
    <t>Kita Tigerente</t>
  </si>
  <si>
    <t>Stiftung Kind &amp; Eltern</t>
  </si>
  <si>
    <t>bitte auswählen</t>
  </si>
  <si>
    <t>Betreuungsmodul</t>
  </si>
  <si>
    <t>Einstufungssatz</t>
  </si>
  <si>
    <t>Anteil Eltern pro Tag</t>
  </si>
  <si>
    <t>Betreuung Tage/Woche</t>
  </si>
  <si>
    <t>Anteil Gemeinde pro Tag</t>
  </si>
  <si>
    <t>Ganztagesbetreuung bis 18 Monate</t>
  </si>
  <si>
    <t>Ganztagesbetreuung ab 19 Monate</t>
  </si>
  <si>
    <t>Halbtagesbetreuung mit Mittagessen bis 18 Monate</t>
  </si>
  <si>
    <t>Halbtagesbetreuung mit Mittagessen ab 19 Monate</t>
  </si>
  <si>
    <t>Halbtagesbetreuung ohne Mittagessen bis 18 Monate</t>
  </si>
  <si>
    <t>Halbtagesbetreuung ohne Mittagessen ab 19 Monate</t>
  </si>
  <si>
    <t>Max. Tagestarif</t>
  </si>
  <si>
    <t>Kosten Kita/Woche</t>
  </si>
  <si>
    <t>Kosten Kita/Monat</t>
  </si>
  <si>
    <t>Anteil Gemeinde pro Woche</t>
  </si>
  <si>
    <t>Anteil Eltern pro Woche</t>
  </si>
  <si>
    <t>Anteil Gemeinde pro Monat</t>
  </si>
  <si>
    <t>Anteil Eltern pro Monat</t>
  </si>
  <si>
    <t>Maximaler Tagestarif</t>
  </si>
  <si>
    <r>
      <t xml:space="preserve">Steuerbares Einkommen 
</t>
    </r>
    <r>
      <rPr>
        <sz val="9"/>
        <color theme="1"/>
        <rFont val="Calibri"/>
        <family val="2"/>
        <scheme val="minor"/>
      </rPr>
      <t>(Ziffer 27. bzw. 398 der Steuererklärung)</t>
    </r>
  </si>
  <si>
    <t>nicht steuerpflichtiges Einkommen 
(z.B. Sozialhilfe) pro Monat</t>
  </si>
  <si>
    <t>Maximaler Tarif pro Tag des Betreuungsmoduls</t>
  </si>
  <si>
    <t>Berechnung Gemeindebeitrag für Betreuung Vorschulkinder in Kindertagesstätten</t>
  </si>
  <si>
    <r>
      <t xml:space="preserve">Mit dieser Berechnung können Sie den </t>
    </r>
    <r>
      <rPr>
        <b/>
        <sz val="11"/>
        <color rgb="FF000000"/>
        <rFont val="Calibri"/>
        <family val="2"/>
        <scheme val="minor"/>
      </rPr>
      <t>voraussichtlichen</t>
    </r>
    <r>
      <rPr>
        <sz val="11"/>
        <color rgb="FF000000"/>
        <rFont val="Calibri"/>
        <family val="2"/>
        <scheme val="minor"/>
      </rPr>
      <t xml:space="preserve"> Gemeindebeitrag für eine gewünschte Betreuung ermitteln. </t>
    </r>
  </si>
  <si>
    <r>
      <t xml:space="preserve">Steuerbares Vermögen
</t>
    </r>
    <r>
      <rPr>
        <sz val="9"/>
        <color theme="1"/>
        <rFont val="Calibri"/>
        <family val="2"/>
        <scheme val="minor"/>
      </rPr>
      <t>(Ziffer 37 bwz. 498 der Steuererklärung)</t>
    </r>
    <r>
      <rPr>
        <vertAlign val="superscript"/>
        <sz val="9"/>
        <color theme="1"/>
        <rFont val="Calibri"/>
        <family val="2"/>
        <scheme val="minor"/>
      </rPr>
      <t>2)</t>
    </r>
  </si>
  <si>
    <r>
      <t>Kosten Kita/Tag</t>
    </r>
    <r>
      <rPr>
        <vertAlign val="superscript"/>
        <sz val="11"/>
        <color rgb="FF000000"/>
        <rFont val="Calibri"/>
        <family val="2"/>
        <scheme val="minor"/>
      </rPr>
      <t>1)</t>
    </r>
  </si>
  <si>
    <r>
      <t>Massgebender Betrag</t>
    </r>
    <r>
      <rPr>
        <b/>
        <vertAlign val="superscript"/>
        <sz val="11"/>
        <color theme="1"/>
        <rFont val="Calibri"/>
        <family val="2"/>
        <scheme val="minor"/>
      </rPr>
      <t>3)</t>
    </r>
  </si>
  <si>
    <r>
      <t xml:space="preserve">Die ermittelten Gemeindebeiträge beziehen sich auf die Betreuung eines Kindes. 
Bitte beachten Sie, dass das Ergebnis der Berechnung </t>
    </r>
    <r>
      <rPr>
        <b/>
        <sz val="11"/>
        <color rgb="FF000000"/>
        <rFont val="Calibri"/>
        <family val="2"/>
        <scheme val="minor"/>
      </rPr>
      <t>unverbindlich</t>
    </r>
    <r>
      <rPr>
        <sz val="11"/>
        <color rgb="FF000000"/>
        <rFont val="Calibri"/>
        <family val="2"/>
        <scheme val="minor"/>
      </rPr>
      <t xml:space="preserve"> ist.</t>
    </r>
  </si>
  <si>
    <r>
      <t xml:space="preserve">Bitte füllen Sie dazu die grauen Felder aus. Bei den Einkommens- und Vermögenszahlen setzen Sie die kumulierten Beträge </t>
    </r>
    <r>
      <rPr>
        <b/>
        <sz val="11"/>
        <color rgb="FF000000"/>
        <rFont val="Calibri"/>
        <family val="2"/>
        <scheme val="minor"/>
      </rPr>
      <t xml:space="preserve">aller im Haushalt lebenden erwachsenen Personen </t>
    </r>
    <r>
      <rPr>
        <sz val="11"/>
        <color rgb="FF000000"/>
        <rFont val="Calibri"/>
        <family val="2"/>
        <scheme val="minor"/>
      </rPr>
      <t>(Erziehungsberechtigte, Partnerin/Partner oder weitere Personen mit familiärer Beziehung) ein.</t>
    </r>
  </si>
  <si>
    <r>
      <rPr>
        <vertAlign val="superscript"/>
        <sz val="11"/>
        <color theme="1"/>
        <rFont val="Calibri"/>
        <family val="2"/>
        <scheme val="minor"/>
      </rPr>
      <t xml:space="preserve">3) </t>
    </r>
    <r>
      <rPr>
        <sz val="11"/>
        <color theme="1"/>
        <rFont val="Calibri"/>
        <family val="2"/>
        <scheme val="minor"/>
      </rPr>
      <t>Beträgt der massgebende Betrag der mit den Kindern in einem Haushalt lebenden Erziehungsberechtigten und deren Partnerin oder Partner zusammen 100'000 Franken oder mehr, so besteht kein Anspruch auf Gemeindebeiträge.</t>
    </r>
  </si>
  <si>
    <r>
      <rPr>
        <vertAlign val="superscript"/>
        <sz val="11"/>
        <color rgb="FF1E1E1E"/>
        <rFont val="Calibri"/>
        <family val="2"/>
        <scheme val="minor"/>
      </rPr>
      <t>1)</t>
    </r>
    <r>
      <rPr>
        <sz val="11"/>
        <color rgb="FF1E1E1E"/>
        <rFont val="Calibri"/>
        <family val="2"/>
        <scheme val="minor"/>
      </rPr>
      <t xml:space="preserve">Als Basis für die Berechnung der Gemeindebeiträge werden die maximalen Tagestarife der Betreuungsmodule gemäss Reglement eingesetzt. </t>
    </r>
  </si>
  <si>
    <r>
      <rPr>
        <vertAlign val="superscript"/>
        <sz val="11"/>
        <color theme="1"/>
        <rFont val="Calibri"/>
        <family val="2"/>
        <scheme val="minor"/>
      </rPr>
      <t>2)</t>
    </r>
    <r>
      <rPr>
        <sz val="11"/>
        <color theme="1"/>
        <rFont val="Calibri"/>
        <family val="2"/>
        <scheme val="minor"/>
      </rPr>
      <t xml:space="preserve"> Beträgt das steuerbare Vermögen der mit den Kindern in einem Haushalt lebenden Erziehungsberechtigten und deren Partnerin oder Partner zusammen 300'000 Franken oder mehr, so sind die Betreuungskosten vollumfänglich von den Erziehungsberechtigten zu tragen.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</si>
</sst>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0"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rgb="FF1E1E1E"/>
      <name val="Verdana"/>
      <family val="2"/>
    </font>
    <font>
      <sz val="12"/>
      <color theme="1"/>
      <name val="Verdana"/>
      <family val="2"/>
    </font>
    <font>
      <sz val="12"/>
      <color rgb="FF000000"/>
      <name val="Verdana"/>
      <family val="2"/>
    </font>
    <font>
      <sz val="11"/>
      <color rgb="FF000000"/>
      <name val="Calibri"/>
      <family val="2"/>
      <scheme val="minor"/>
    </font>
    <font>
      <b/>
      <sz val="11"/>
      <color rgb="FF000000"/>
      <name val="Calibri"/>
      <family val="2"/>
      <scheme val="minor"/>
    </font>
    <font>
      <sz val="1"/>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1"/>
      <color theme="0"/>
      <name val="Calibri"/>
      <family val="2"/>
      <scheme val="minor"/>
    </font>
    <font>
      <sz val="9"/>
      <color theme="1"/>
      <name val="Calibri"/>
      <family val="2"/>
      <scheme val="minor"/>
    </font>
    <font>
      <vertAlign val="superscript"/>
      <sz val="9"/>
      <color theme="1"/>
      <name val="Calibri"/>
      <family val="2"/>
      <scheme val="minor"/>
    </font>
    <font>
      <vertAlign val="superscript"/>
      <sz val="11"/>
      <color rgb="FF000000"/>
      <name val="Calibri"/>
      <family val="2"/>
      <scheme val="minor"/>
    </font>
    <font>
      <sz val="11"/>
      <color rgb="FF1E1E1E"/>
      <name val="Calibri"/>
      <family val="2"/>
      <scheme val="minor"/>
    </font>
    <font>
      <vertAlign val="superscript"/>
      <sz val="11"/>
      <color rgb="FF1E1E1E"/>
      <name val="Calibri"/>
      <family val="2"/>
      <scheme val="minor"/>
    </font>
    <font>
      <sz val="15"/>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4"/>
        <bgColor theme="4"/>
      </patternFill>
    </fill>
    <fill>
      <patternFill patternType="solid">
        <fgColor theme="0" tint="-0.14999847407452621"/>
        <bgColor indexed="64"/>
      </patternFill>
    </fill>
  </fills>
  <borders count="3">
    <border>
      <left/>
      <right/>
      <top/>
      <bottom/>
      <diagonal/>
    </border>
    <border>
      <left/>
      <right/>
      <top/>
      <bottom style="thin">
        <color indexed="64"/>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43" fontId="3" fillId="0" borderId="0" applyFont="0" applyFill="0" applyBorder="0" applyAlignment="0" applyProtection="0"/>
  </cellStyleXfs>
  <cellXfs count="49">
    <xf numFmtId="0" fontId="0" fillId="0" borderId="0" xfId="0"/>
    <xf numFmtId="0" fontId="1" fillId="0" borderId="0" xfId="0" applyFont="1"/>
    <xf numFmtId="0" fontId="2" fillId="0" borderId="0" xfId="0" applyFont="1"/>
    <xf numFmtId="0" fontId="0" fillId="0" borderId="0" xfId="0" applyAlignment="1">
      <alignment horizontal="center"/>
    </xf>
    <xf numFmtId="43" fontId="0" fillId="0" borderId="0" xfId="1" applyFont="1"/>
    <xf numFmtId="0" fontId="0" fillId="0" borderId="0" xfId="0" applyFill="1" applyBorder="1"/>
    <xf numFmtId="9" fontId="0" fillId="0" borderId="0" xfId="0" applyNumberFormat="1"/>
    <xf numFmtId="0" fontId="0" fillId="0" borderId="1" xfId="0" applyBorder="1"/>
    <xf numFmtId="43" fontId="0" fillId="0" borderId="1" xfId="1" applyFont="1" applyBorder="1"/>
    <xf numFmtId="0" fontId="0" fillId="0" borderId="0" xfId="0" applyAlignment="1">
      <alignment horizontal="right"/>
    </xf>
    <xf numFmtId="43" fontId="0" fillId="0" borderId="0" xfId="1" applyNumberFormat="1" applyFont="1"/>
    <xf numFmtId="14" fontId="4" fillId="0" borderId="0" xfId="0" applyNumberFormat="1" applyFont="1" applyAlignment="1">
      <alignment horizontal="left"/>
    </xf>
    <xf numFmtId="14" fontId="5" fillId="0" borderId="0" xfId="0" applyNumberFormat="1" applyFont="1" applyBorder="1" applyAlignment="1">
      <alignment horizontal="left"/>
    </xf>
    <xf numFmtId="0" fontId="5" fillId="0" borderId="0" xfId="0" applyFont="1" applyBorder="1" applyAlignment="1"/>
    <xf numFmtId="0" fontId="5" fillId="0" borderId="0" xfId="0" applyFont="1" applyFill="1" applyBorder="1" applyAlignment="1"/>
    <xf numFmtId="0" fontId="5" fillId="0" borderId="0" xfId="0" applyFont="1" applyAlignment="1"/>
    <xf numFmtId="43" fontId="1" fillId="0" borderId="0" xfId="1" applyFont="1"/>
    <xf numFmtId="0" fontId="9" fillId="0" borderId="0" xfId="0" applyFont="1"/>
    <xf numFmtId="43" fontId="9" fillId="0" borderId="0" xfId="1" applyFont="1"/>
    <xf numFmtId="43" fontId="9" fillId="0" borderId="0" xfId="1" applyFont="1" applyFill="1"/>
    <xf numFmtId="0" fontId="9" fillId="0" borderId="0" xfId="0" applyFont="1" applyFill="1"/>
    <xf numFmtId="0" fontId="7" fillId="0" borderId="0" xfId="0" applyFont="1" applyAlignment="1">
      <alignment horizontal="left" wrapText="1"/>
    </xf>
    <xf numFmtId="0" fontId="0" fillId="0" borderId="0" xfId="0" applyFill="1"/>
    <xf numFmtId="9" fontId="0" fillId="0" borderId="0" xfId="0" applyNumberFormat="1" applyFill="1"/>
    <xf numFmtId="0" fontId="7" fillId="0" borderId="0" xfId="0" applyFont="1" applyAlignment="1">
      <alignment wrapText="1"/>
    </xf>
    <xf numFmtId="43" fontId="0" fillId="2" borderId="0" xfId="1" applyFont="1" applyFill="1" applyProtection="1">
      <protection locked="0"/>
    </xf>
    <xf numFmtId="0" fontId="12" fillId="3" borderId="2" xfId="0" applyFont="1" applyFill="1" applyBorder="1"/>
    <xf numFmtId="0" fontId="0" fillId="0" borderId="0" xfId="0" applyFont="1"/>
    <xf numFmtId="0" fontId="7" fillId="0" borderId="0" xfId="0" applyFont="1" applyAlignment="1">
      <alignment horizontal="left" wrapText="1"/>
    </xf>
    <xf numFmtId="0" fontId="7" fillId="0" borderId="0" xfId="0" applyFont="1" applyAlignment="1">
      <alignment horizontal="left" wrapText="1"/>
    </xf>
    <xf numFmtId="43" fontId="3" fillId="0" borderId="0" xfId="1" applyFont="1"/>
    <xf numFmtId="0" fontId="0" fillId="0" borderId="0" xfId="0" applyFont="1" applyFill="1"/>
    <xf numFmtId="43" fontId="3" fillId="0" borderId="0" xfId="1" applyFont="1" applyFill="1" applyProtection="1"/>
    <xf numFmtId="2" fontId="7" fillId="0" borderId="0" xfId="0" applyNumberFormat="1" applyFont="1" applyFill="1" applyAlignment="1" applyProtection="1">
      <alignment wrapText="1"/>
      <protection locked="0"/>
    </xf>
    <xf numFmtId="0" fontId="13" fillId="0" borderId="0" xfId="0" applyFont="1"/>
    <xf numFmtId="0" fontId="0" fillId="0" borderId="0" xfId="0" applyAlignment="1">
      <alignment wrapText="1"/>
    </xf>
    <xf numFmtId="2" fontId="7" fillId="0" borderId="0" xfId="0" applyNumberFormat="1" applyFont="1" applyFill="1" applyAlignment="1" applyProtection="1">
      <alignment horizontal="right" wrapText="1"/>
    </xf>
    <xf numFmtId="0" fontId="6" fillId="0" borderId="0" xfId="0" applyFont="1" applyAlignment="1">
      <alignment horizontal="left" wrapText="1"/>
    </xf>
    <xf numFmtId="164" fontId="0" fillId="2" borderId="0" xfId="1" applyNumberFormat="1" applyFont="1" applyFill="1" applyProtection="1">
      <protection locked="0"/>
    </xf>
    <xf numFmtId="43" fontId="0" fillId="0" borderId="0" xfId="1" applyFont="1" applyFill="1" applyProtection="1"/>
    <xf numFmtId="0" fontId="18" fillId="0" borderId="0" xfId="0" applyFont="1"/>
    <xf numFmtId="14" fontId="16" fillId="0" borderId="0" xfId="0" applyNumberFormat="1" applyFont="1" applyAlignment="1">
      <alignment horizontal="left" wrapText="1"/>
    </xf>
    <xf numFmtId="0" fontId="19" fillId="0" borderId="0" xfId="0" applyFont="1"/>
    <xf numFmtId="0" fontId="7" fillId="0" borderId="0" xfId="0" applyFont="1" applyAlignment="1">
      <alignment horizontal="left" wrapText="1"/>
    </xf>
    <xf numFmtId="14" fontId="16" fillId="0" borderId="0" xfId="0" applyNumberFormat="1" applyFont="1" applyAlignment="1">
      <alignment horizontal="left" wrapText="1"/>
    </xf>
    <xf numFmtId="0" fontId="0" fillId="0" borderId="0" xfId="0" applyAlignment="1">
      <alignment horizontal="left" wrapText="1"/>
    </xf>
    <xf numFmtId="0" fontId="0" fillId="4" borderId="0" xfId="0" applyFill="1" applyAlignment="1" applyProtection="1">
      <alignment horizontal="left"/>
      <protection locked="0"/>
    </xf>
    <xf numFmtId="0" fontId="0" fillId="0" borderId="0" xfId="0" applyAlignment="1">
      <alignment horizontal="center"/>
    </xf>
    <xf numFmtId="0" fontId="6" fillId="0" borderId="0" xfId="0" applyFont="1" applyAlignment="1">
      <alignment horizontal="left" wrapText="1"/>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34018</xdr:colOff>
      <xdr:row>0</xdr:row>
      <xdr:rowOff>20411</xdr:rowOff>
    </xdr:from>
    <xdr:to>
      <xdr:col>0</xdr:col>
      <xdr:colOff>1796143</xdr:colOff>
      <xdr:row>3</xdr:row>
      <xdr:rowOff>54119</xdr:rowOff>
    </xdr:to>
    <xdr:pic>
      <xdr:nvPicPr>
        <xdr:cNvPr id="4" name="Grafik 3">
          <a:extLst>
            <a:ext uri="{FF2B5EF4-FFF2-40B4-BE49-F238E27FC236}">
              <a16:creationId xmlns:a16="http://schemas.microsoft.com/office/drawing/2014/main" id="{F9E1CB42-8037-45FF-AA68-D28F6CE535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018" y="20411"/>
          <a:ext cx="1762125" cy="60520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017EBE-40FD-4FCC-B618-7B6BEEB8EB1F}" name="Tabelle3" displayName="Tabelle3" ref="A1:A7" totalsRowShown="0">
  <autoFilter ref="A1:A7" xr:uid="{16EB924A-3C7B-4AF8-AFC9-9B815FFAEC83}"/>
  <tableColumns count="1">
    <tableColumn id="1" xr3:uid="{819935AD-0245-4D49-9B81-062E8A7C6402}" name="bitte auswähle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5470B-A268-4641-809B-96A8DA0FA578}">
  <sheetPr codeName="Tabelle1">
    <pageSetUpPr fitToPage="1"/>
  </sheetPr>
  <dimension ref="A5:I64"/>
  <sheetViews>
    <sheetView showGridLines="0" tabSelected="1" zoomScale="140" zoomScaleNormal="140" workbookViewId="0">
      <selection activeCell="B11" sqref="B11:H11"/>
    </sheetView>
  </sheetViews>
  <sheetFormatPr baseColWidth="10" defaultRowHeight="15" x14ac:dyDescent="0.25"/>
  <cols>
    <col min="1" max="1" width="35.7109375" customWidth="1"/>
    <col min="2" max="2" width="3.7109375" customWidth="1"/>
    <col min="3" max="3" width="13.7109375" customWidth="1"/>
    <col min="4" max="4" width="4.7109375" customWidth="1"/>
    <col min="5" max="5" width="7.7109375" customWidth="1"/>
    <col min="6" max="6" width="4.7109375" customWidth="1"/>
    <col min="7" max="7" width="3.7109375" customWidth="1"/>
    <col min="8" max="8" width="13.7109375" customWidth="1"/>
    <col min="9" max="9" width="0" hidden="1" customWidth="1"/>
    <col min="10" max="10" width="3.42578125" customWidth="1"/>
  </cols>
  <sheetData>
    <row r="5" spans="1:9" s="40" customFormat="1" ht="19.5" x14ac:dyDescent="0.3">
      <c r="A5" s="42" t="s">
        <v>36</v>
      </c>
    </row>
    <row r="6" spans="1:9" ht="21" x14ac:dyDescent="0.35">
      <c r="A6" s="2"/>
    </row>
    <row r="7" spans="1:9" ht="27" customHeight="1" x14ac:dyDescent="0.25">
      <c r="A7" s="43" t="s">
        <v>37</v>
      </c>
      <c r="B7" s="43"/>
      <c r="C7" s="43"/>
      <c r="D7" s="43"/>
      <c r="E7" s="43"/>
      <c r="F7" s="43"/>
      <c r="G7" s="43"/>
      <c r="H7" s="43"/>
    </row>
    <row r="8" spans="1:9" ht="45.75" customHeight="1" x14ac:dyDescent="0.25">
      <c r="A8" s="43" t="s">
        <v>42</v>
      </c>
      <c r="B8" s="43"/>
      <c r="C8" s="43"/>
      <c r="D8" s="43"/>
      <c r="E8" s="43"/>
      <c r="F8" s="43"/>
      <c r="G8" s="43"/>
      <c r="H8" s="43"/>
    </row>
    <row r="9" spans="1:9" ht="31.5" customHeight="1" x14ac:dyDescent="0.25">
      <c r="A9" s="43" t="s">
        <v>41</v>
      </c>
      <c r="B9" s="43"/>
      <c r="C9" s="43"/>
      <c r="D9" s="43"/>
      <c r="E9" s="43"/>
      <c r="F9" s="43"/>
      <c r="G9" s="43"/>
      <c r="H9" s="43"/>
      <c r="I9" s="24"/>
    </row>
    <row r="10" spans="1:9" ht="15" customHeight="1" x14ac:dyDescent="0.25">
      <c r="A10" s="28"/>
      <c r="B10" s="28"/>
      <c r="C10" s="28"/>
      <c r="D10" s="28"/>
      <c r="E10" s="28"/>
      <c r="F10" s="28"/>
      <c r="G10" s="28"/>
      <c r="H10" s="28"/>
      <c r="I10" s="24"/>
    </row>
    <row r="11" spans="1:9" x14ac:dyDescent="0.25">
      <c r="A11" t="s">
        <v>14</v>
      </c>
      <c r="B11" s="46" t="s">
        <v>13</v>
      </c>
      <c r="C11" s="46"/>
      <c r="D11" s="46"/>
      <c r="E11" s="46"/>
      <c r="F11" s="46"/>
      <c r="G11" s="46"/>
      <c r="H11" s="46"/>
    </row>
    <row r="12" spans="1:9" ht="15" customHeight="1" x14ac:dyDescent="0.25">
      <c r="A12" s="21"/>
      <c r="B12" s="21"/>
      <c r="C12" s="21"/>
      <c r="D12" s="21"/>
      <c r="E12" s="21"/>
      <c r="F12" s="21"/>
      <c r="G12" s="21"/>
      <c r="H12" s="21"/>
    </row>
    <row r="13" spans="1:9" ht="15" customHeight="1" x14ac:dyDescent="0.25">
      <c r="A13" s="28" t="s">
        <v>17</v>
      </c>
      <c r="B13" s="38"/>
      <c r="C13" s="33"/>
      <c r="D13" s="28"/>
      <c r="E13" s="28"/>
      <c r="F13" s="28"/>
      <c r="G13" s="28"/>
      <c r="H13" s="28"/>
    </row>
    <row r="14" spans="1:9" ht="15" customHeight="1" x14ac:dyDescent="0.25">
      <c r="A14" s="28"/>
      <c r="B14" s="28"/>
      <c r="C14" s="28"/>
      <c r="D14" s="28"/>
      <c r="E14" s="28"/>
      <c r="F14" s="28"/>
      <c r="G14" s="28"/>
      <c r="H14" s="28"/>
    </row>
    <row r="15" spans="1:9" ht="15" customHeight="1" x14ac:dyDescent="0.25">
      <c r="A15" s="28" t="s">
        <v>39</v>
      </c>
      <c r="B15" s="28" t="s">
        <v>0</v>
      </c>
      <c r="C15" s="25"/>
      <c r="D15" s="28"/>
      <c r="E15" s="28"/>
      <c r="F15" s="28"/>
      <c r="G15" s="28"/>
      <c r="H15" s="28"/>
    </row>
    <row r="16" spans="1:9" ht="15" hidden="1" customHeight="1" x14ac:dyDescent="0.25">
      <c r="A16" s="29" t="s">
        <v>32</v>
      </c>
      <c r="B16" s="29" t="s">
        <v>0</v>
      </c>
      <c r="C16" s="36" t="str">
        <f>VLOOKUP(B11,Tabelle1!A10:C16,3,FALSE)</f>
        <v>Max. Tagestarif</v>
      </c>
      <c r="D16" s="29"/>
      <c r="E16" s="29"/>
      <c r="F16" s="29"/>
      <c r="G16" s="29"/>
      <c r="H16" s="29"/>
    </row>
    <row r="17" spans="1:8" ht="15" hidden="1" customHeight="1" x14ac:dyDescent="0.25">
      <c r="A17" s="28" t="s">
        <v>26</v>
      </c>
      <c r="B17" s="28" t="s">
        <v>0</v>
      </c>
      <c r="C17" s="36">
        <f>C15*B13</f>
        <v>0</v>
      </c>
      <c r="D17" s="28"/>
      <c r="E17" s="28"/>
      <c r="F17" s="28"/>
      <c r="G17" s="28"/>
      <c r="H17" s="28"/>
    </row>
    <row r="18" spans="1:8" ht="15" hidden="1" customHeight="1" x14ac:dyDescent="0.25">
      <c r="A18" s="28" t="s">
        <v>27</v>
      </c>
      <c r="B18" s="28" t="s">
        <v>0</v>
      </c>
      <c r="C18" s="25"/>
      <c r="D18" s="28"/>
      <c r="E18" s="28"/>
      <c r="F18" s="28"/>
      <c r="G18" s="28"/>
      <c r="H18" s="28"/>
    </row>
    <row r="19" spans="1:8" x14ac:dyDescent="0.25">
      <c r="B19" s="47"/>
      <c r="C19" s="47"/>
      <c r="D19" s="3"/>
      <c r="H19" s="4"/>
    </row>
    <row r="20" spans="1:8" ht="27.75" x14ac:dyDescent="0.25">
      <c r="A20" s="35" t="s">
        <v>33</v>
      </c>
      <c r="C20" s="4"/>
      <c r="D20" s="4"/>
      <c r="G20" t="s">
        <v>0</v>
      </c>
      <c r="H20" s="25"/>
    </row>
    <row r="21" spans="1:8" s="17" customFormat="1" ht="14.25" customHeight="1" x14ac:dyDescent="0.2">
      <c r="A21" s="34"/>
      <c r="C21" s="18"/>
      <c r="D21" s="18"/>
      <c r="H21" s="19"/>
    </row>
    <row r="22" spans="1:8" ht="30" x14ac:dyDescent="0.25">
      <c r="A22" s="35" t="s">
        <v>34</v>
      </c>
      <c r="B22" t="s">
        <v>0</v>
      </c>
      <c r="C22" s="25"/>
      <c r="D22" s="4"/>
      <c r="E22">
        <v>12</v>
      </c>
      <c r="G22" t="s">
        <v>0</v>
      </c>
      <c r="H22" s="39">
        <f>C22*E22</f>
        <v>0</v>
      </c>
    </row>
    <row r="23" spans="1:8" x14ac:dyDescent="0.25">
      <c r="C23" s="4"/>
      <c r="D23" s="4"/>
      <c r="H23" s="4"/>
    </row>
    <row r="24" spans="1:8" ht="30" x14ac:dyDescent="0.25">
      <c r="A24" s="35" t="s">
        <v>38</v>
      </c>
      <c r="B24" t="s">
        <v>0</v>
      </c>
      <c r="C24" s="25"/>
      <c r="D24" s="4"/>
      <c r="H24" s="4"/>
    </row>
    <row r="25" spans="1:8" x14ac:dyDescent="0.25">
      <c r="A25" t="s">
        <v>1</v>
      </c>
      <c r="B25" s="5"/>
      <c r="C25" s="4"/>
      <c r="D25" s="4"/>
      <c r="E25" s="6">
        <v>0.05</v>
      </c>
      <c r="F25" s="6"/>
      <c r="G25" s="7" t="s">
        <v>0</v>
      </c>
      <c r="H25" s="8">
        <f>C24*E25</f>
        <v>0</v>
      </c>
    </row>
    <row r="26" spans="1:8" x14ac:dyDescent="0.25">
      <c r="C26" s="4"/>
      <c r="D26" s="4"/>
      <c r="H26" s="4"/>
    </row>
    <row r="27" spans="1:8" ht="17.25" x14ac:dyDescent="0.25">
      <c r="A27" s="1" t="s">
        <v>40</v>
      </c>
      <c r="B27" s="1"/>
      <c r="C27" s="16"/>
      <c r="D27" s="16"/>
      <c r="E27" s="1"/>
      <c r="F27" s="1"/>
      <c r="G27" s="1" t="s">
        <v>0</v>
      </c>
      <c r="H27" s="16">
        <f>SUM(H20:H26)</f>
        <v>0</v>
      </c>
    </row>
    <row r="28" spans="1:8" x14ac:dyDescent="0.25">
      <c r="C28" s="4"/>
      <c r="D28" s="4"/>
      <c r="H28" s="4"/>
    </row>
    <row r="29" spans="1:8" hidden="1" x14ac:dyDescent="0.25">
      <c r="A29" t="s">
        <v>2</v>
      </c>
      <c r="C29" s="4"/>
      <c r="D29" s="4"/>
      <c r="E29" s="9" t="s">
        <v>4</v>
      </c>
      <c r="G29" t="s">
        <v>0</v>
      </c>
      <c r="H29" s="10">
        <f>(H27*0.625/1000)</f>
        <v>0</v>
      </c>
    </row>
    <row r="30" spans="1:8" hidden="1" x14ac:dyDescent="0.25">
      <c r="C30" s="4"/>
      <c r="D30" s="4"/>
      <c r="H30" s="4"/>
    </row>
    <row r="31" spans="1:8" hidden="1" x14ac:dyDescent="0.25">
      <c r="A31" t="s">
        <v>5</v>
      </c>
      <c r="C31" s="4"/>
      <c r="D31" s="4"/>
      <c r="G31" s="7" t="s">
        <v>0</v>
      </c>
      <c r="H31" s="8">
        <v>20</v>
      </c>
    </row>
    <row r="32" spans="1:8" hidden="1" x14ac:dyDescent="0.25">
      <c r="C32" s="4"/>
      <c r="D32" s="4"/>
      <c r="H32" s="4"/>
    </row>
    <row r="33" spans="1:9" hidden="1" x14ac:dyDescent="0.25">
      <c r="A33" t="s">
        <v>6</v>
      </c>
      <c r="C33" s="4"/>
      <c r="D33" s="4"/>
      <c r="G33" t="s">
        <v>0</v>
      </c>
      <c r="H33" s="4">
        <f>SUM(H29:H31)</f>
        <v>20</v>
      </c>
    </row>
    <row r="34" spans="1:9" hidden="1" x14ac:dyDescent="0.25">
      <c r="C34" s="4"/>
      <c r="D34" s="4"/>
      <c r="H34" s="4"/>
    </row>
    <row r="35" spans="1:9" hidden="1" x14ac:dyDescent="0.25">
      <c r="C35" s="4"/>
      <c r="D35" s="4"/>
      <c r="H35" s="4"/>
    </row>
    <row r="36" spans="1:9" hidden="1" x14ac:dyDescent="0.25">
      <c r="A36" t="s">
        <v>3</v>
      </c>
      <c r="C36" s="4"/>
      <c r="D36" s="4"/>
      <c r="E36" s="23" t="e">
        <f>VLOOKUP(B11,Tabelle1!A11:B16,2,FALSE)</f>
        <v>#N/A</v>
      </c>
      <c r="G36" t="s">
        <v>0</v>
      </c>
      <c r="H36" s="10" t="e">
        <f>IF(AND(H27&lt;100000,C24&lt;300000),(H33*E36),(IF(C15&lt;C16,C15,C16)))</f>
        <v>#N/A</v>
      </c>
    </row>
    <row r="37" spans="1:9" s="17" customFormat="1" ht="5.25" hidden="1" x14ac:dyDescent="0.15">
      <c r="C37" s="18"/>
      <c r="D37" s="18"/>
      <c r="E37" s="20"/>
      <c r="H37" s="18"/>
    </row>
    <row r="38" spans="1:9" hidden="1" x14ac:dyDescent="0.25">
      <c r="A38" s="1" t="s">
        <v>16</v>
      </c>
      <c r="C38" s="4"/>
      <c r="D38" s="4"/>
      <c r="G38" s="1" t="s">
        <v>0</v>
      </c>
      <c r="H38" s="16" t="e">
        <f>H36</f>
        <v>#N/A</v>
      </c>
    </row>
    <row r="39" spans="1:9" hidden="1" x14ac:dyDescent="0.25">
      <c r="C39" s="4"/>
      <c r="D39" s="4"/>
      <c r="H39" s="4"/>
    </row>
    <row r="40" spans="1:9" hidden="1" x14ac:dyDescent="0.25">
      <c r="A40" t="s">
        <v>35</v>
      </c>
      <c r="C40" s="4"/>
      <c r="D40" s="4"/>
      <c r="E40" s="22"/>
      <c r="G40" t="s">
        <v>0</v>
      </c>
      <c r="H40" s="4">
        <f>IF(C15&lt;C16,C15,C16)</f>
        <v>0</v>
      </c>
    </row>
    <row r="41" spans="1:9" s="17" customFormat="1" ht="15" hidden="1" customHeight="1" x14ac:dyDescent="0.15">
      <c r="C41" s="18"/>
      <c r="D41" s="18"/>
      <c r="E41" s="20"/>
      <c r="H41" s="18"/>
    </row>
    <row r="42" spans="1:9" x14ac:dyDescent="0.25">
      <c r="A42" s="27" t="s">
        <v>18</v>
      </c>
      <c r="B42" s="27"/>
      <c r="C42" s="30"/>
      <c r="D42" s="30"/>
      <c r="E42" s="31"/>
      <c r="F42" s="27"/>
      <c r="G42" s="27" t="s">
        <v>0</v>
      </c>
      <c r="H42" s="30" t="e">
        <f>H40-H38</f>
        <v>#N/A</v>
      </c>
    </row>
    <row r="43" spans="1:9" hidden="1" x14ac:dyDescent="0.25">
      <c r="A43" s="27" t="s">
        <v>16</v>
      </c>
      <c r="B43" s="27"/>
      <c r="C43" s="30"/>
      <c r="D43" s="30"/>
      <c r="E43" s="27"/>
      <c r="F43" s="27"/>
      <c r="G43" s="27" t="s">
        <v>0</v>
      </c>
      <c r="H43" s="32" t="e">
        <f>C15-H42</f>
        <v>#N/A</v>
      </c>
    </row>
    <row r="44" spans="1:9" x14ac:dyDescent="0.25">
      <c r="A44" s="27"/>
      <c r="B44" s="27"/>
      <c r="C44" s="30"/>
      <c r="D44" s="30"/>
      <c r="E44" s="27"/>
      <c r="F44" s="27"/>
      <c r="G44" s="27"/>
      <c r="H44" s="32"/>
    </row>
    <row r="45" spans="1:9" x14ac:dyDescent="0.25">
      <c r="A45" s="27" t="s">
        <v>28</v>
      </c>
      <c r="B45" s="27"/>
      <c r="C45" s="30"/>
      <c r="D45" s="30"/>
      <c r="E45" s="27"/>
      <c r="F45" s="27"/>
      <c r="G45" s="27" t="s">
        <v>0</v>
      </c>
      <c r="H45" s="30" t="e">
        <f>H42*B13</f>
        <v>#N/A</v>
      </c>
    </row>
    <row r="46" spans="1:9" hidden="1" x14ac:dyDescent="0.25">
      <c r="A46" s="27" t="s">
        <v>29</v>
      </c>
      <c r="B46" s="27"/>
      <c r="C46" s="30"/>
      <c r="D46" s="30"/>
      <c r="E46" s="27"/>
      <c r="F46" s="27"/>
      <c r="G46" s="27" t="s">
        <v>0</v>
      </c>
      <c r="H46" s="30" t="e">
        <f>H43*B13</f>
        <v>#N/A</v>
      </c>
    </row>
    <row r="47" spans="1:9" x14ac:dyDescent="0.25">
      <c r="A47" s="27"/>
      <c r="B47" s="27"/>
      <c r="C47" s="30"/>
      <c r="D47" s="30"/>
      <c r="E47" s="27"/>
      <c r="F47" s="27"/>
      <c r="G47" s="27"/>
      <c r="H47" s="30"/>
    </row>
    <row r="48" spans="1:9" x14ac:dyDescent="0.25">
      <c r="A48" s="27" t="s">
        <v>30</v>
      </c>
      <c r="B48" s="27"/>
      <c r="C48" s="30"/>
      <c r="D48" s="30"/>
      <c r="E48" s="27"/>
      <c r="F48" s="27"/>
      <c r="G48" s="27" t="s">
        <v>0</v>
      </c>
      <c r="H48" s="30" t="e">
        <f>ROUND(H45*I48*2,1)/2</f>
        <v>#N/A</v>
      </c>
      <c r="I48">
        <v>4.2</v>
      </c>
    </row>
    <row r="49" spans="1:9" hidden="1" x14ac:dyDescent="0.25">
      <c r="A49" s="27" t="s">
        <v>31</v>
      </c>
      <c r="B49" s="27"/>
      <c r="C49" s="30"/>
      <c r="D49" s="30"/>
      <c r="E49" s="27"/>
      <c r="F49" s="27"/>
      <c r="G49" s="27" t="s">
        <v>0</v>
      </c>
      <c r="H49" s="30" t="e">
        <f>C18-H48</f>
        <v>#N/A</v>
      </c>
    </row>
    <row r="50" spans="1:9" s="15" customFormat="1" x14ac:dyDescent="0.2">
      <c r="A50" s="11"/>
      <c r="B50" s="12"/>
      <c r="C50" s="48"/>
      <c r="D50" s="48"/>
      <c r="E50" s="48"/>
      <c r="F50" s="13"/>
      <c r="G50" s="13"/>
      <c r="H50" s="13"/>
      <c r="I50" s="14"/>
    </row>
    <row r="51" spans="1:9" s="15" customFormat="1" x14ac:dyDescent="0.2">
      <c r="A51" s="11"/>
      <c r="B51" s="12"/>
      <c r="C51" s="37"/>
      <c r="D51" s="37"/>
      <c r="E51" s="37"/>
      <c r="F51" s="13"/>
      <c r="G51" s="13"/>
      <c r="H51" s="13"/>
      <c r="I51" s="14"/>
    </row>
    <row r="52" spans="1:9" s="15" customFormat="1" ht="15" customHeight="1" x14ac:dyDescent="0.2">
      <c r="A52" s="44" t="s">
        <v>44</v>
      </c>
      <c r="B52" s="44"/>
      <c r="C52" s="44"/>
      <c r="D52" s="44"/>
      <c r="E52" s="44"/>
      <c r="F52" s="44"/>
      <c r="G52" s="44"/>
      <c r="H52" s="44"/>
      <c r="I52" s="14"/>
    </row>
    <row r="53" spans="1:9" s="15" customFormat="1" ht="15" customHeight="1" x14ac:dyDescent="0.2">
      <c r="A53" s="44"/>
      <c r="B53" s="44"/>
      <c r="C53" s="44"/>
      <c r="D53" s="44"/>
      <c r="E53" s="44"/>
      <c r="F53" s="44"/>
      <c r="G53" s="44"/>
      <c r="H53" s="44"/>
      <c r="I53" s="14"/>
    </row>
    <row r="54" spans="1:9" s="15" customFormat="1" ht="15" customHeight="1" x14ac:dyDescent="0.25">
      <c r="A54" s="41"/>
      <c r="B54" s="41"/>
      <c r="C54" s="41"/>
      <c r="D54" s="41"/>
      <c r="E54" s="41"/>
      <c r="F54" s="41"/>
      <c r="G54" s="41"/>
      <c r="H54" s="41"/>
      <c r="I54" s="14"/>
    </row>
    <row r="55" spans="1:9" ht="15" customHeight="1" x14ac:dyDescent="0.25">
      <c r="A55" s="45" t="s">
        <v>45</v>
      </c>
      <c r="B55" s="45"/>
      <c r="C55" s="45"/>
      <c r="D55" s="45"/>
      <c r="E55" s="45"/>
      <c r="F55" s="45"/>
      <c r="G55" s="45"/>
      <c r="H55" s="45"/>
    </row>
    <row r="56" spans="1:9" ht="15" customHeight="1" x14ac:dyDescent="0.25">
      <c r="A56" s="45"/>
      <c r="B56" s="45"/>
      <c r="C56" s="45"/>
      <c r="D56" s="45"/>
      <c r="E56" s="45"/>
      <c r="F56" s="45"/>
      <c r="G56" s="45"/>
      <c r="H56" s="45"/>
    </row>
    <row r="57" spans="1:9" ht="15" customHeight="1" x14ac:dyDescent="0.25">
      <c r="A57" s="45"/>
      <c r="B57" s="45"/>
      <c r="C57" s="45"/>
      <c r="D57" s="45"/>
      <c r="E57" s="45"/>
      <c r="F57" s="45"/>
      <c r="G57" s="45"/>
      <c r="H57" s="45"/>
    </row>
    <row r="58" spans="1:9" s="15" customFormat="1" x14ac:dyDescent="0.2">
      <c r="A58" s="11"/>
      <c r="B58" s="12"/>
      <c r="C58" s="37"/>
      <c r="D58" s="37"/>
      <c r="E58" s="37"/>
      <c r="F58" s="13"/>
      <c r="G58" s="13"/>
      <c r="H58" s="13"/>
      <c r="I58" s="14"/>
    </row>
    <row r="59" spans="1:9" ht="15" customHeight="1" x14ac:dyDescent="0.25">
      <c r="A59" s="45" t="s">
        <v>43</v>
      </c>
      <c r="B59" s="45"/>
      <c r="C59" s="45"/>
      <c r="D59" s="45"/>
      <c r="E59" s="45"/>
      <c r="F59" s="45"/>
      <c r="G59" s="45"/>
      <c r="H59" s="45"/>
    </row>
    <row r="60" spans="1:9" ht="15" customHeight="1" x14ac:dyDescent="0.25">
      <c r="A60" s="45"/>
      <c r="B60" s="45"/>
      <c r="C60" s="45"/>
      <c r="D60" s="45"/>
      <c r="E60" s="45"/>
      <c r="F60" s="45"/>
      <c r="G60" s="45"/>
      <c r="H60" s="45"/>
    </row>
    <row r="61" spans="1:9" ht="15" customHeight="1" x14ac:dyDescent="0.25">
      <c r="A61" s="45"/>
      <c r="B61" s="45"/>
      <c r="C61" s="45"/>
      <c r="D61" s="45"/>
      <c r="E61" s="45"/>
      <c r="F61" s="45"/>
      <c r="G61" s="45"/>
      <c r="H61" s="45"/>
    </row>
    <row r="64" spans="1:9" ht="20.25" customHeight="1" x14ac:dyDescent="0.25"/>
  </sheetData>
  <sheetProtection password="C04D" sheet="1" selectLockedCells="1"/>
  <mergeCells count="9">
    <mergeCell ref="A7:H7"/>
    <mergeCell ref="A52:H53"/>
    <mergeCell ref="A55:H57"/>
    <mergeCell ref="A59:H61"/>
    <mergeCell ref="A8:H8"/>
    <mergeCell ref="B11:H11"/>
    <mergeCell ref="B19:C19"/>
    <mergeCell ref="C50:E50"/>
    <mergeCell ref="A9:H9"/>
  </mergeCells>
  <pageMargins left="0.82677165354330717" right="0.23622047244094491" top="0.74803149606299213" bottom="0.74803149606299213" header="0.31496062992125984" footer="0.31496062992125984"/>
  <pageSetup paperSize="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5EB9F0-DDDE-4745-ADC0-75AFF0DC909A}">
          <x14:formula1>
            <xm:f>Tabelle1!$A$10:$A$16</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30DD9-CB6E-46D7-911C-B4C23795449B}">
  <dimension ref="A1:C16"/>
  <sheetViews>
    <sheetView workbookViewId="0">
      <selection activeCell="C16" sqref="C16"/>
    </sheetView>
  </sheetViews>
  <sheetFormatPr baseColWidth="10" defaultRowHeight="15" x14ac:dyDescent="0.25"/>
  <cols>
    <col min="1" max="1" width="46.140625" customWidth="1"/>
    <col min="2" max="2" width="46.7109375" customWidth="1"/>
  </cols>
  <sheetData>
    <row r="1" spans="1:3" x14ac:dyDescent="0.25">
      <c r="A1" t="s">
        <v>13</v>
      </c>
    </row>
    <row r="2" spans="1:3" x14ac:dyDescent="0.25">
      <c r="A2" t="s">
        <v>7</v>
      </c>
    </row>
    <row r="3" spans="1:3" x14ac:dyDescent="0.25">
      <c r="A3" t="s">
        <v>10</v>
      </c>
    </row>
    <row r="4" spans="1:3" x14ac:dyDescent="0.25">
      <c r="A4" t="s">
        <v>9</v>
      </c>
    </row>
    <row r="5" spans="1:3" x14ac:dyDescent="0.25">
      <c r="A5" t="s">
        <v>11</v>
      </c>
    </row>
    <row r="6" spans="1:3" x14ac:dyDescent="0.25">
      <c r="A6" t="s">
        <v>12</v>
      </c>
    </row>
    <row r="7" spans="1:3" x14ac:dyDescent="0.25">
      <c r="A7" t="s">
        <v>8</v>
      </c>
    </row>
    <row r="10" spans="1:3" x14ac:dyDescent="0.25">
      <c r="A10" s="26" t="s">
        <v>13</v>
      </c>
      <c r="B10" t="s">
        <v>15</v>
      </c>
      <c r="C10" t="s">
        <v>25</v>
      </c>
    </row>
    <row r="11" spans="1:3" x14ac:dyDescent="0.25">
      <c r="A11" t="s">
        <v>19</v>
      </c>
      <c r="B11" s="6">
        <v>1.1000000000000001</v>
      </c>
      <c r="C11" s="4">
        <v>132</v>
      </c>
    </row>
    <row r="12" spans="1:3" x14ac:dyDescent="0.25">
      <c r="A12" t="s">
        <v>20</v>
      </c>
      <c r="B12" s="6">
        <v>1</v>
      </c>
      <c r="C12" s="4">
        <v>120</v>
      </c>
    </row>
    <row r="13" spans="1:3" x14ac:dyDescent="0.25">
      <c r="A13" t="s">
        <v>21</v>
      </c>
      <c r="B13" s="6">
        <v>0.77</v>
      </c>
      <c r="C13" s="4">
        <v>92.4</v>
      </c>
    </row>
    <row r="14" spans="1:3" x14ac:dyDescent="0.25">
      <c r="A14" t="s">
        <v>22</v>
      </c>
      <c r="B14" s="6">
        <v>0.7</v>
      </c>
      <c r="C14" s="4">
        <v>84</v>
      </c>
    </row>
    <row r="15" spans="1:3" x14ac:dyDescent="0.25">
      <c r="A15" t="s">
        <v>23</v>
      </c>
      <c r="B15" s="6">
        <v>0.55000000000000004</v>
      </c>
      <c r="C15" s="4">
        <v>66</v>
      </c>
    </row>
    <row r="16" spans="1:3" x14ac:dyDescent="0.25">
      <c r="A16" t="s">
        <v>24</v>
      </c>
      <c r="B16" s="6">
        <v>0.5</v>
      </c>
      <c r="C16" s="4">
        <v>60</v>
      </c>
    </row>
  </sheetData>
  <sortState ref="A2:A7">
    <sortCondition ref="A2:A7"/>
  </sortState>
  <pageMargins left="0.7" right="0.7" top="0.78740157499999996" bottom="0.78740157499999996"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M D A A B Q S w M E F A A C A A g A n V b i U j 2 4 u t O o A A A A + Q A A A B I A H A B D b 2 5 m a W c v U G F j a 2 F n Z S 5 4 b W w g o h g A K K A U A A A A A A A A A A A A A A A A A A A A A A A A A A A A h Y / N C o J A G E V f R W b v / E l R 8 j k u 3 L R I C I J o O + i k Q z q G M z a + W 4 s e q V d I K K t d y 3 s 5 F 8 5 9 3 O 6 Q j m 0 T X F V v d W c S x D B F g T J F V 2 p T J W h w p 3 C F U g E 7 W Z x l p Y I J N j Y e r U 5 Q 7 d w l J s R 7 j 3 2 E u 7 4 i n F J G j v l 2 X 9 S q l a E 2 1 k l T K P R Z l f 9 X S M D h J S M 4 X j K 8 Y G u O W U Q Z k L m H X J s v w y d l T I H 8 l J A N j R t 6 J U o V Z h s g c w T y v i G e U E s D B B Q A A g A I A J 1 W 4 l 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d V u J S m K V K 7 q k A A A D g A A A A E w A c A E Z v c m 1 1 b G F z L 1 N l Y 3 R p b 2 4 x L m 0 g o h g A K K A U A A A A A A A A A A A A A A A A A A A A A A A A A A A A d Y 0 9 C o N A E I V 7 Y e 8 w b B o D I l i L l Y R 0 g a C Q Q i x W n R B x 3 Z X Z E Q z i b X K T X C w b J G V e M / B + v n H Y c m 8 N F P t N U h G I w D 0 U Y Q e l a l B r T C A D j S w C 8 L r O X 8 s 7 p 6 V F H e c z E R q + W R o a a 4 f w u F Y X N W I m f 1 t Z b 1 V u D f t S H e 2 I g z z j + 2 U 6 J E a C 8 j l J j / N 9 j X F J y r i 7 p T G 3 e h 6 N z 9 C F + 8 t o X W U x K c 2 e G Q H 7 B B g X 3 r a j C H r z j 5 x + A F B L A Q I t A B Q A A g A I A J 1 W 4 l I 9 u L r T q A A A A P k A A A A S A A A A A A A A A A A A A A A A A A A A A A B D b 2 5 m a W c v U G F j a 2 F n Z S 5 4 b W x Q S w E C L Q A U A A I A C A C d V u J S D 8 r p q 6 Q A A A D p A A A A E w A A A A A A A A A A A A A A A A D 0 A A A A W 0 N v b n R l b n R f V H l w Z X N d L n h t b F B L A Q I t A B Q A A g A I A J 1 W 4 l K Y p U r u q Q A A A O A A A A A T A A A A A A A A A A A A A A A A A O U B A A B G b 3 J t d W x h c y 9 T Z W N 0 a W 9 u M S 5 t U E s F B g A A A A A D A A M A w g A A A N s 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w H A A A A A A A A q g 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U Y W J l b G x l M 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x L T A 3 L T A y V D A 4 O j U y O j Q 4 L j k w O T U 0 N T N a I i A v P j x F b n R y e S B U e X B l P S J G a W x s Q 2 9 s d W 1 u V H l w Z X M i I F Z h b H V l P S J z Q m c 9 P S I g L z 4 8 R W 5 0 c n k g V H l w Z T 0 i R m l s b E N v b H V t b k 5 h b W V z I i B W Y W x 1 Z T 0 i c 1 s m c X V v d D t T c G F s d G U 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Z W x s Z T E v R 2 X D p G 5 k Z X J 0 Z X I g V H l w L n t T c G F s d G U x L D B 9 J n F 1 b 3 Q 7 X S w m c X V v d D t D b 2 x 1 b W 5 D b 3 V u d C Z x d W 9 0 O z o x L C Z x d W 9 0 O 0 t l e U N v b H V t b k 5 h b W V z J n F 1 b 3 Q 7 O l t d L C Z x d W 9 0 O 0 N v b H V t b k l k Z W 5 0 a X R p Z X M m c X V v d D s 6 W y Z x d W 9 0 O 1 N l Y 3 R p b 2 4 x L 1 R h Y m V s b G U x L 0 d l w 6 R u Z G V y d G V y I F R 5 c C 5 7 U 3 B h b H R l M S w w f S Z x d W 9 0 O 1 0 s J n F 1 b 3 Q 7 U m V s Y X R p b 2 5 z a G l w S W 5 m b y Z x d W 9 0 O z p b X X 0 i I C 8 + P C 9 T d G F i b G V F b n R y a W V z P j w v S X R l b T 4 8 S X R l b T 4 8 S X R l b U x v Y 2 F 0 a W 9 u P j x J d G V t V H l w Z T 5 G b 3 J t d W x h P C 9 J d G V t V H l w Z T 4 8 S X R l b V B h d G g + U 2 V j d G l v b j E v V G F i Z W x s Z T E v U X V l b G x l P C 9 J d G V t U G F 0 a D 4 8 L 0 l 0 Z W 1 M b 2 N h d G l v b j 4 8 U 3 R h Y m x l R W 5 0 c m l l c y A v P j w v S X R l b T 4 8 S X R l b T 4 8 S X R l b U x v Y 2 F 0 a W 9 u P j x J d G V t V H l w Z T 5 G b 3 J t d W x h P C 9 J d G V t V H l w Z T 4 8 S X R l b V B h d G g + U 2 V j d G l v b j E v V G F i Z W x s Z T E v R 2 U l Q z M l Q T R u Z G V y d G V y J T I w V H l w P C 9 J d G V t U G F 0 a D 4 8 L 0 l 0 Z W 1 M b 2 N h d G l v b j 4 8 U 3 R h Y m x l R W 5 0 c m l l c y A v P j w v S X R l b T 4 8 L 0 l 0 Z W 1 z P j w v T G 9 j Y W x Q Y W N r Y W d l T W V 0 Y W R h d G F G a W x l P h Y A A A B Q S w U G A A A A A A A A A A A A A A A A A A A A A A A A 2 g A A A A E A A A D Q j J 3 f A R X R E Y x 6 A M B P w p f r A Q A A A F 0 X R S F 3 T l R L m h n N i 7 z z d N M A A A A A A g A A A A A A A 2 Y A A M A A A A A Q A A A A G r d J g S G 7 1 r + Z q W P H Q 3 B q b g A A A A A E g A A A o A A A A B A A A A A L g c 8 d / o 6 C R g 4 g q a 0 k 8 H 6 A U A A A A P 9 D V B l u K W B E o x Q H 9 1 i 2 R p k F o l 3 i z E T o m M O r Q Z f I 6 h R B n K P g n A v W x X U 6 A s v 6 v G x 5 N O p Y 4 V n V J x 6 Y 8 5 / r B o V 3 8 A S 9 s k A F S e 5 a V 3 0 C Z 1 n R r L B P F A A A A N I 2 D Y N X p 7 o D F s q a i j B 4 3 M v Q f X l 5 < / D a t a M a s h u p > 
</file>

<file path=customXml/itemProps1.xml><?xml version="1.0" encoding="utf-8"?>
<ds:datastoreItem xmlns:ds="http://schemas.openxmlformats.org/officeDocument/2006/customXml" ds:itemID="{107FA58C-3A12-4834-BD59-095AE3EBC01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Berechnung</vt:lpstr>
      <vt:lpstr>Tabelle1</vt:lpstr>
      <vt:lpstr>Berechnung!Druckbereich</vt:lpstr>
    </vt:vector>
  </TitlesOfParts>
  <Company>RIZ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Ruppanner Thomas</dc:creator>
  <cp:lastModifiedBy>Broger Brigitte</cp:lastModifiedBy>
  <cp:lastPrinted>2023-01-25T15:38:28Z</cp:lastPrinted>
  <dcterms:created xsi:type="dcterms:W3CDTF">2021-07-02T08:26:13Z</dcterms:created>
  <dcterms:modified xsi:type="dcterms:W3CDTF">2024-01-11T12:39:17Z</dcterms:modified>
</cp:coreProperties>
</file>